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q-my.sharepoint.com/personal/mercy_ngetich-rugutt_marquette_edu/Documents/Budget Prep Docs/"/>
    </mc:Choice>
  </mc:AlternateContent>
  <xr:revisionPtr revIDLastSave="3" documentId="8_{F82955F5-BB66-437D-B8BD-A4E1140DDCA2}" xr6:coauthVersionLast="47" xr6:coauthVersionMax="47" xr10:uidLastSave="{A1EBDEEE-8106-4EE9-A181-7B56AE2FD3FE}"/>
  <bookViews>
    <workbookView xWindow="-108" yWindow="-108" windowWidth="23256" windowHeight="13896" activeTab="3" xr2:uid="{00000000-000D-0000-FFFF-FFFF00000000}"/>
  </bookViews>
  <sheets>
    <sheet name="1 YEAR" sheetId="6" r:id="rId1"/>
    <sheet name="2 Year" sheetId="15" r:id="rId2"/>
    <sheet name="3 Year" sheetId="13" r:id="rId3"/>
    <sheet name="4 Year" sheetId="12" r:id="rId4"/>
    <sheet name="5 YEAR " sheetId="5" r:id="rId5"/>
    <sheet name="1 YEAR wcost share" sheetId="7" r:id="rId6"/>
    <sheet name="5 YEAR wcost share " sheetId="4" r:id="rId7"/>
    <sheet name="1 YEAR subindirect" sheetId="8" r:id="rId8"/>
    <sheet name="5 YEAR  subindirects" sheetId="11" r:id="rId9"/>
  </sheets>
  <definedNames>
    <definedName name="_xlnm.Print_Area" localSheetId="0">'1 YEAR'!$A$1:$E$63</definedName>
    <definedName name="_xlnm.Print_Area" localSheetId="7">'1 YEAR subindirect'!$A$1:$E$69</definedName>
    <definedName name="_xlnm.Print_Area" localSheetId="5">'1 YEAR wcost share'!$A$1:$G$63</definedName>
    <definedName name="_xlnm.Print_Area" localSheetId="4">'5 YEAR '!$A$1:$J$63</definedName>
    <definedName name="_xlnm.Print_Area" localSheetId="8">'5 YEAR  subindirects'!$A$1:$J$69</definedName>
    <definedName name="_xlnm.Print_Area" localSheetId="6">'5 YEAR wcost share '!$A$1:$V$63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3" l="1"/>
  <c r="H45" i="13"/>
  <c r="E30" i="6"/>
  <c r="E33" i="6"/>
  <c r="G58" i="15"/>
  <c r="F58" i="15"/>
  <c r="E58" i="15"/>
  <c r="G38" i="15"/>
  <c r="E34" i="15"/>
  <c r="E35" i="15" s="1"/>
  <c r="F33" i="15"/>
  <c r="G33" i="15" s="1"/>
  <c r="E33" i="15"/>
  <c r="F32" i="15"/>
  <c r="E32" i="15"/>
  <c r="G32" i="15" s="1"/>
  <c r="G31" i="15"/>
  <c r="F31" i="15"/>
  <c r="E31" i="15"/>
  <c r="G30" i="15"/>
  <c r="F30" i="15"/>
  <c r="E30" i="15"/>
  <c r="G26" i="15"/>
  <c r="F26" i="15"/>
  <c r="E26" i="15"/>
  <c r="F22" i="15"/>
  <c r="E22" i="15"/>
  <c r="E32" i="6"/>
  <c r="E31" i="6"/>
  <c r="E26" i="6"/>
  <c r="E22" i="6"/>
  <c r="I57" i="11"/>
  <c r="H57" i="11"/>
  <c r="G57" i="11"/>
  <c r="F57" i="11"/>
  <c r="R57" i="4"/>
  <c r="Q57" i="4"/>
  <c r="O57" i="4"/>
  <c r="N57" i="4"/>
  <c r="L57" i="4"/>
  <c r="K57" i="4"/>
  <c r="H57" i="4"/>
  <c r="I57" i="4"/>
  <c r="I58" i="4" s="1"/>
  <c r="H57" i="12"/>
  <c r="G57" i="12"/>
  <c r="F57" i="12"/>
  <c r="F58" i="13"/>
  <c r="G58" i="13" s="1"/>
  <c r="F57" i="15"/>
  <c r="I57" i="5"/>
  <c r="H57" i="5"/>
  <c r="G57" i="5"/>
  <c r="F57" i="5"/>
  <c r="F28" i="11"/>
  <c r="K27" i="11"/>
  <c r="F27" i="11"/>
  <c r="L28" i="4"/>
  <c r="O28" i="4" s="1"/>
  <c r="R28" i="4" s="1"/>
  <c r="K28" i="4"/>
  <c r="N28" i="4" s="1"/>
  <c r="I28" i="4"/>
  <c r="H28" i="4"/>
  <c r="J28" i="4" s="1"/>
  <c r="G28" i="4"/>
  <c r="I27" i="4"/>
  <c r="H27" i="4"/>
  <c r="J27" i="4" s="1"/>
  <c r="G27" i="4"/>
  <c r="G28" i="7"/>
  <c r="G27" i="7"/>
  <c r="F28" i="5"/>
  <c r="F27" i="5"/>
  <c r="F28" i="12"/>
  <c r="F27" i="12"/>
  <c r="F30" i="12" s="1"/>
  <c r="F33" i="12" s="1"/>
  <c r="F28" i="13"/>
  <c r="G28" i="13" s="1"/>
  <c r="H28" i="13" s="1"/>
  <c r="F27" i="13"/>
  <c r="F28" i="15"/>
  <c r="G28" i="15" s="1"/>
  <c r="F27" i="15"/>
  <c r="G27" i="15" s="1"/>
  <c r="F30" i="11"/>
  <c r="E30" i="11"/>
  <c r="E33" i="11" s="1"/>
  <c r="E30" i="8"/>
  <c r="E33" i="8"/>
  <c r="I30" i="4"/>
  <c r="I33" i="4" s="1"/>
  <c r="H30" i="4"/>
  <c r="H33" i="4" s="1"/>
  <c r="F30" i="4"/>
  <c r="F33" i="4" s="1"/>
  <c r="E30" i="4"/>
  <c r="E33" i="4" s="1"/>
  <c r="E30" i="7"/>
  <c r="E33" i="7" s="1"/>
  <c r="F30" i="7"/>
  <c r="F33" i="7" s="1"/>
  <c r="E30" i="13"/>
  <c r="E33" i="13" s="1"/>
  <c r="E33" i="5"/>
  <c r="E58" i="11"/>
  <c r="F58" i="4"/>
  <c r="E58" i="4"/>
  <c r="G58" i="4" s="1"/>
  <c r="E58" i="8"/>
  <c r="J45" i="11"/>
  <c r="K45" i="11"/>
  <c r="K43" i="11"/>
  <c r="J43" i="11"/>
  <c r="H58" i="4"/>
  <c r="F58" i="7"/>
  <c r="E58" i="7"/>
  <c r="F58" i="5"/>
  <c r="E58" i="5"/>
  <c r="F58" i="12"/>
  <c r="E58" i="12"/>
  <c r="U56" i="4"/>
  <c r="V45" i="4"/>
  <c r="U45" i="4"/>
  <c r="T45" i="4"/>
  <c r="S45" i="4"/>
  <c r="P45" i="4"/>
  <c r="M45" i="4"/>
  <c r="J45" i="4"/>
  <c r="G45" i="4"/>
  <c r="U43" i="4"/>
  <c r="T43" i="4"/>
  <c r="S43" i="4"/>
  <c r="P43" i="4"/>
  <c r="M43" i="4"/>
  <c r="J43" i="4"/>
  <c r="G43" i="4"/>
  <c r="V43" i="4" s="1"/>
  <c r="G46" i="7"/>
  <c r="G45" i="7"/>
  <c r="G43" i="7"/>
  <c r="G42" i="7"/>
  <c r="J43" i="5"/>
  <c r="J46" i="5"/>
  <c r="J45" i="5"/>
  <c r="I45" i="12"/>
  <c r="H46" i="13"/>
  <c r="H43" i="13"/>
  <c r="G46" i="15"/>
  <c r="G45" i="15"/>
  <c r="G43" i="15"/>
  <c r="I43" i="12"/>
  <c r="G56" i="15"/>
  <c r="G54" i="15"/>
  <c r="G53" i="15"/>
  <c r="G52" i="15"/>
  <c r="G51" i="15"/>
  <c r="G50" i="15"/>
  <c r="G49" i="15"/>
  <c r="G48" i="15"/>
  <c r="G47" i="15"/>
  <c r="G44" i="15"/>
  <c r="G42" i="15"/>
  <c r="G41" i="15"/>
  <c r="G40" i="15"/>
  <c r="G39" i="15"/>
  <c r="G23" i="15"/>
  <c r="G57" i="15"/>
  <c r="F55" i="15"/>
  <c r="E55" i="15"/>
  <c r="G55" i="15" s="1"/>
  <c r="F54" i="15"/>
  <c r="E54" i="15"/>
  <c r="F29" i="15"/>
  <c r="G29" i="15" s="1"/>
  <c r="F25" i="15"/>
  <c r="G25" i="15" s="1"/>
  <c r="F24" i="15"/>
  <c r="F23" i="15"/>
  <c r="F21" i="15"/>
  <c r="G21" i="15" s="1"/>
  <c r="F20" i="15"/>
  <c r="G20" i="15" s="1"/>
  <c r="F19" i="15"/>
  <c r="G19" i="15" s="1"/>
  <c r="F18" i="15"/>
  <c r="G18" i="15" s="1"/>
  <c r="F17" i="15"/>
  <c r="G17" i="15" s="1"/>
  <c r="F16" i="15"/>
  <c r="G16" i="15" s="1"/>
  <c r="F15" i="15"/>
  <c r="G15" i="15" s="1"/>
  <c r="F14" i="15"/>
  <c r="E54" i="6"/>
  <c r="H57" i="13"/>
  <c r="H54" i="13"/>
  <c r="H53" i="13"/>
  <c r="H52" i="13"/>
  <c r="H51" i="13"/>
  <c r="H50" i="13"/>
  <c r="H49" i="13"/>
  <c r="H48" i="13"/>
  <c r="H44" i="13"/>
  <c r="H42" i="13"/>
  <c r="H41" i="13"/>
  <c r="H40" i="13"/>
  <c r="H39" i="13"/>
  <c r="H38" i="13"/>
  <c r="G56" i="13"/>
  <c r="F56" i="13"/>
  <c r="E56" i="13"/>
  <c r="G55" i="13"/>
  <c r="F55" i="13"/>
  <c r="E55" i="13"/>
  <c r="F29" i="13"/>
  <c r="E26" i="13"/>
  <c r="E32" i="13" s="1"/>
  <c r="F25" i="13"/>
  <c r="F24" i="13"/>
  <c r="G24" i="13" s="1"/>
  <c r="F23" i="13"/>
  <c r="F21" i="13"/>
  <c r="G21" i="13" s="1"/>
  <c r="F19" i="13"/>
  <c r="F18" i="13"/>
  <c r="G18" i="13" s="1"/>
  <c r="F17" i="13"/>
  <c r="F16" i="13"/>
  <c r="F15" i="13"/>
  <c r="G15" i="13" s="1"/>
  <c r="I56" i="12"/>
  <c r="I53" i="12"/>
  <c r="I52" i="12"/>
  <c r="I48" i="12"/>
  <c r="I42" i="12"/>
  <c r="I39" i="12"/>
  <c r="I51" i="12"/>
  <c r="I50" i="12"/>
  <c r="I49" i="12"/>
  <c r="I47" i="12"/>
  <c r="I46" i="12"/>
  <c r="I44" i="12"/>
  <c r="I41" i="12"/>
  <c r="I40" i="12"/>
  <c r="I38" i="12"/>
  <c r="H55" i="12"/>
  <c r="G55" i="12"/>
  <c r="F55" i="12"/>
  <c r="E55" i="12"/>
  <c r="H54" i="12"/>
  <c r="G54" i="12"/>
  <c r="F54" i="12"/>
  <c r="E54" i="12"/>
  <c r="E30" i="12"/>
  <c r="E33" i="12" s="1"/>
  <c r="F29" i="12"/>
  <c r="E26" i="12"/>
  <c r="E32" i="12" s="1"/>
  <c r="F25" i="12"/>
  <c r="G25" i="12" s="1"/>
  <c r="F24" i="12"/>
  <c r="G24" i="12" s="1"/>
  <c r="F23" i="12"/>
  <c r="E22" i="12"/>
  <c r="F21" i="12"/>
  <c r="F20" i="12"/>
  <c r="G20" i="12" s="1"/>
  <c r="F19" i="12"/>
  <c r="F18" i="12"/>
  <c r="G18" i="12" s="1"/>
  <c r="F17" i="12"/>
  <c r="G17" i="12" s="1"/>
  <c r="F16" i="12"/>
  <c r="G16" i="12" s="1"/>
  <c r="H16" i="12" s="1"/>
  <c r="F15" i="12"/>
  <c r="G15" i="12" s="1"/>
  <c r="F14" i="12"/>
  <c r="F14" i="5"/>
  <c r="T56" i="4"/>
  <c r="U39" i="4"/>
  <c r="T39" i="4"/>
  <c r="U38" i="4"/>
  <c r="T38" i="4"/>
  <c r="J56" i="11"/>
  <c r="I54" i="11"/>
  <c r="I55" i="11"/>
  <c r="H54" i="11"/>
  <c r="H55" i="11"/>
  <c r="G54" i="11"/>
  <c r="G55" i="11"/>
  <c r="F54" i="11"/>
  <c r="F55" i="11"/>
  <c r="E55" i="11"/>
  <c r="E54" i="11"/>
  <c r="J53" i="11"/>
  <c r="J52" i="11"/>
  <c r="J51" i="11"/>
  <c r="J50" i="11"/>
  <c r="J49" i="11"/>
  <c r="J48" i="11"/>
  <c r="J47" i="11"/>
  <c r="J46" i="11"/>
  <c r="J44" i="11"/>
  <c r="J42" i="11"/>
  <c r="J41" i="11"/>
  <c r="J40" i="11"/>
  <c r="J39" i="11"/>
  <c r="J38" i="11"/>
  <c r="E22" i="11"/>
  <c r="E26" i="11"/>
  <c r="E32" i="11"/>
  <c r="E31" i="11"/>
  <c r="F29" i="11"/>
  <c r="F25" i="11"/>
  <c r="F24" i="11"/>
  <c r="G24" i="11" s="1"/>
  <c r="F23" i="11"/>
  <c r="F21" i="11"/>
  <c r="F20" i="11"/>
  <c r="G20" i="11" s="1"/>
  <c r="F19" i="11"/>
  <c r="F18" i="11"/>
  <c r="F17" i="11"/>
  <c r="G17" i="11" s="1"/>
  <c r="F16" i="11"/>
  <c r="F15" i="11"/>
  <c r="G15" i="11" s="1"/>
  <c r="H15" i="11" s="1"/>
  <c r="F14" i="11"/>
  <c r="E54" i="7"/>
  <c r="G54" i="7" s="1"/>
  <c r="I54" i="5"/>
  <c r="I55" i="5"/>
  <c r="H54" i="5"/>
  <c r="H55" i="5"/>
  <c r="G54" i="5"/>
  <c r="G55" i="5"/>
  <c r="F54" i="5"/>
  <c r="F55" i="5"/>
  <c r="E55" i="5"/>
  <c r="E54" i="5"/>
  <c r="J50" i="5"/>
  <c r="J51" i="5"/>
  <c r="J52" i="5"/>
  <c r="J53" i="5"/>
  <c r="E69" i="11"/>
  <c r="F69" i="11"/>
  <c r="G69" i="11"/>
  <c r="H69" i="11"/>
  <c r="I69" i="11"/>
  <c r="C69" i="8"/>
  <c r="E55" i="8"/>
  <c r="E54" i="8"/>
  <c r="E26" i="8"/>
  <c r="E22" i="8"/>
  <c r="E31" i="8" s="1"/>
  <c r="U53" i="4"/>
  <c r="T53" i="4"/>
  <c r="U52" i="4"/>
  <c r="T52" i="4"/>
  <c r="U51" i="4"/>
  <c r="T51" i="4"/>
  <c r="U50" i="4"/>
  <c r="T50" i="4"/>
  <c r="U49" i="4"/>
  <c r="T49" i="4"/>
  <c r="U48" i="4"/>
  <c r="T48" i="4"/>
  <c r="U47" i="4"/>
  <c r="T47" i="4"/>
  <c r="U46" i="4"/>
  <c r="T46" i="4"/>
  <c r="U44" i="4"/>
  <c r="T44" i="4"/>
  <c r="U42" i="4"/>
  <c r="T42" i="4"/>
  <c r="S42" i="4"/>
  <c r="U41" i="4"/>
  <c r="T41" i="4"/>
  <c r="U40" i="4"/>
  <c r="T40" i="4"/>
  <c r="S38" i="4"/>
  <c r="S56" i="4"/>
  <c r="R54" i="4"/>
  <c r="R55" i="4"/>
  <c r="Q55" i="4"/>
  <c r="S55" i="4" s="1"/>
  <c r="Q54" i="4"/>
  <c r="S53" i="4"/>
  <c r="S52" i="4"/>
  <c r="S51" i="4"/>
  <c r="S50" i="4"/>
  <c r="S49" i="4"/>
  <c r="S48" i="4"/>
  <c r="S47" i="4"/>
  <c r="S46" i="4"/>
  <c r="S44" i="4"/>
  <c r="S41" i="4"/>
  <c r="S40" i="4"/>
  <c r="S39" i="4"/>
  <c r="P56" i="4"/>
  <c r="O55" i="4"/>
  <c r="O54" i="4"/>
  <c r="N55" i="4"/>
  <c r="N54" i="4"/>
  <c r="P53" i="4"/>
  <c r="P52" i="4"/>
  <c r="P51" i="4"/>
  <c r="P50" i="4"/>
  <c r="P49" i="4"/>
  <c r="P48" i="4"/>
  <c r="P47" i="4"/>
  <c r="P46" i="4"/>
  <c r="P44" i="4"/>
  <c r="P42" i="4"/>
  <c r="P41" i="4"/>
  <c r="P40" i="4"/>
  <c r="P39" i="4"/>
  <c r="P38" i="4"/>
  <c r="M56" i="4"/>
  <c r="L55" i="4"/>
  <c r="K55" i="4"/>
  <c r="L54" i="4"/>
  <c r="K54" i="4"/>
  <c r="M53" i="4"/>
  <c r="M52" i="4"/>
  <c r="M51" i="4"/>
  <c r="M50" i="4"/>
  <c r="M49" i="4"/>
  <c r="M48" i="4"/>
  <c r="M47" i="4"/>
  <c r="M46" i="4"/>
  <c r="M44" i="4"/>
  <c r="M42" i="4"/>
  <c r="M41" i="4"/>
  <c r="M40" i="4"/>
  <c r="M39" i="4"/>
  <c r="M38" i="4"/>
  <c r="I55" i="4"/>
  <c r="H55" i="4"/>
  <c r="J55" i="4" s="1"/>
  <c r="I54" i="4"/>
  <c r="H54" i="4"/>
  <c r="J53" i="4"/>
  <c r="J52" i="4"/>
  <c r="V52" i="4" s="1"/>
  <c r="J51" i="4"/>
  <c r="J50" i="4"/>
  <c r="J49" i="4"/>
  <c r="J48" i="4"/>
  <c r="J47" i="4"/>
  <c r="V47" i="4" s="1"/>
  <c r="J46" i="4"/>
  <c r="J44" i="4"/>
  <c r="J42" i="4"/>
  <c r="J41" i="4"/>
  <c r="J40" i="4"/>
  <c r="J39" i="4"/>
  <c r="V39" i="4" s="1"/>
  <c r="J38" i="4"/>
  <c r="V38" i="4" s="1"/>
  <c r="H21" i="4"/>
  <c r="J56" i="4"/>
  <c r="G57" i="4"/>
  <c r="G56" i="4"/>
  <c r="V56" i="4" s="1"/>
  <c r="F54" i="4"/>
  <c r="E54" i="4"/>
  <c r="G53" i="4"/>
  <c r="G52" i="4"/>
  <c r="G51" i="4"/>
  <c r="G50" i="4"/>
  <c r="G49" i="4"/>
  <c r="G48" i="4"/>
  <c r="G47" i="4"/>
  <c r="G46" i="4"/>
  <c r="G44" i="4"/>
  <c r="G42" i="4"/>
  <c r="V42" i="4" s="1"/>
  <c r="G41" i="4"/>
  <c r="G40" i="4"/>
  <c r="G39" i="4"/>
  <c r="G38" i="4"/>
  <c r="E26" i="4"/>
  <c r="E32" i="4"/>
  <c r="K29" i="4"/>
  <c r="I29" i="4"/>
  <c r="H29" i="4"/>
  <c r="G29" i="4"/>
  <c r="F26" i="4"/>
  <c r="L25" i="4"/>
  <c r="O25" i="4" s="1"/>
  <c r="R25" i="4" s="1"/>
  <c r="I25" i="4"/>
  <c r="H25" i="4"/>
  <c r="K25" i="4" s="1"/>
  <c r="N25" i="4" s="1"/>
  <c r="Q25" i="4" s="1"/>
  <c r="G25" i="4"/>
  <c r="I23" i="4"/>
  <c r="H23" i="4"/>
  <c r="G23" i="4"/>
  <c r="F22" i="4"/>
  <c r="F31" i="4" s="1"/>
  <c r="E22" i="4"/>
  <c r="F55" i="7"/>
  <c r="E55" i="7"/>
  <c r="F54" i="7"/>
  <c r="G57" i="7"/>
  <c r="G56" i="7"/>
  <c r="G53" i="7"/>
  <c r="G52" i="7"/>
  <c r="G51" i="7"/>
  <c r="G50" i="7"/>
  <c r="G49" i="7"/>
  <c r="G48" i="7"/>
  <c r="G47" i="7"/>
  <c r="G44" i="7"/>
  <c r="G41" i="7"/>
  <c r="G40" i="7"/>
  <c r="G39" i="7"/>
  <c r="G38" i="7"/>
  <c r="E32" i="7"/>
  <c r="G29" i="7"/>
  <c r="F26" i="7"/>
  <c r="G26" i="7" s="1"/>
  <c r="E26" i="7"/>
  <c r="G25" i="7"/>
  <c r="G24" i="7"/>
  <c r="G23" i="7"/>
  <c r="F22" i="7"/>
  <c r="E22" i="7"/>
  <c r="G22" i="7" s="1"/>
  <c r="G21" i="7"/>
  <c r="G20" i="7"/>
  <c r="G19" i="7"/>
  <c r="G18" i="7"/>
  <c r="G17" i="7"/>
  <c r="G16" i="7"/>
  <c r="G15" i="7"/>
  <c r="G14" i="7"/>
  <c r="E30" i="5"/>
  <c r="E26" i="5"/>
  <c r="E32" i="5" s="1"/>
  <c r="E22" i="5"/>
  <c r="E31" i="5" s="1"/>
  <c r="F34" i="15" l="1"/>
  <c r="F35" i="15" s="1"/>
  <c r="F60" i="15" s="1"/>
  <c r="G34" i="15"/>
  <c r="G35" i="15"/>
  <c r="E60" i="15"/>
  <c r="E22" i="13"/>
  <c r="F30" i="13"/>
  <c r="F33" i="13" s="1"/>
  <c r="E59" i="13"/>
  <c r="H47" i="13"/>
  <c r="F59" i="13"/>
  <c r="H56" i="13"/>
  <c r="H55" i="13"/>
  <c r="E34" i="6"/>
  <c r="E35" i="6" s="1"/>
  <c r="G22" i="15"/>
  <c r="J58" i="4"/>
  <c r="J28" i="11"/>
  <c r="G27" i="11"/>
  <c r="E34" i="11"/>
  <c r="E35" i="11" s="1"/>
  <c r="G28" i="11"/>
  <c r="H28" i="11" s="1"/>
  <c r="I28" i="11" s="1"/>
  <c r="V28" i="4"/>
  <c r="U28" i="4"/>
  <c r="Q28" i="4"/>
  <c r="S28" i="4" s="1"/>
  <c r="P28" i="4"/>
  <c r="M28" i="4"/>
  <c r="K27" i="4"/>
  <c r="L27" i="4"/>
  <c r="T28" i="4"/>
  <c r="J28" i="5"/>
  <c r="G27" i="5"/>
  <c r="G28" i="5"/>
  <c r="H28" i="5" s="1"/>
  <c r="I28" i="5" s="1"/>
  <c r="F30" i="5"/>
  <c r="F33" i="5" s="1"/>
  <c r="G27" i="12"/>
  <c r="G28" i="12"/>
  <c r="H28" i="12" s="1"/>
  <c r="G27" i="13"/>
  <c r="H27" i="13" s="1"/>
  <c r="G22" i="4"/>
  <c r="J33" i="4"/>
  <c r="G33" i="4"/>
  <c r="G30" i="7"/>
  <c r="F58" i="11"/>
  <c r="G58" i="11"/>
  <c r="F26" i="11"/>
  <c r="J54" i="11"/>
  <c r="I58" i="11"/>
  <c r="J55" i="11"/>
  <c r="F32" i="11"/>
  <c r="H58" i="11"/>
  <c r="F22" i="11"/>
  <c r="G29" i="11"/>
  <c r="H29" i="11" s="1"/>
  <c r="I29" i="11" s="1"/>
  <c r="E32" i="8"/>
  <c r="E34" i="8" s="1"/>
  <c r="E35" i="8" s="1"/>
  <c r="E61" i="8" s="1"/>
  <c r="J25" i="4"/>
  <c r="V51" i="4"/>
  <c r="J54" i="4"/>
  <c r="P55" i="4"/>
  <c r="V48" i="4"/>
  <c r="V49" i="4"/>
  <c r="V50" i="4"/>
  <c r="M55" i="4"/>
  <c r="V53" i="4"/>
  <c r="S25" i="4"/>
  <c r="G55" i="7"/>
  <c r="F32" i="7"/>
  <c r="G32" i="7" s="1"/>
  <c r="G58" i="7"/>
  <c r="F31" i="7"/>
  <c r="E31" i="7"/>
  <c r="G33" i="7"/>
  <c r="I54" i="12"/>
  <c r="F26" i="12"/>
  <c r="F32" i="12" s="1"/>
  <c r="I55" i="12"/>
  <c r="I16" i="12"/>
  <c r="G24" i="15"/>
  <c r="G14" i="15"/>
  <c r="H24" i="13"/>
  <c r="H15" i="13"/>
  <c r="H18" i="13"/>
  <c r="H21" i="13"/>
  <c r="G29" i="12"/>
  <c r="F22" i="12"/>
  <c r="F31" i="12" s="1"/>
  <c r="G25" i="13"/>
  <c r="H25" i="13" s="1"/>
  <c r="G19" i="13"/>
  <c r="H19" i="13" s="1"/>
  <c r="E31" i="13"/>
  <c r="F22" i="13"/>
  <c r="G16" i="13"/>
  <c r="H16" i="13" s="1"/>
  <c r="G14" i="13"/>
  <c r="G17" i="13"/>
  <c r="H17" i="13" s="1"/>
  <c r="H20" i="13"/>
  <c r="G23" i="13"/>
  <c r="F26" i="13"/>
  <c r="F32" i="13" s="1"/>
  <c r="G29" i="13"/>
  <c r="H29" i="13" s="1"/>
  <c r="H24" i="12"/>
  <c r="I24" i="12" s="1"/>
  <c r="H25" i="12"/>
  <c r="I25" i="12" s="1"/>
  <c r="H17" i="12"/>
  <c r="I17" i="12" s="1"/>
  <c r="H18" i="12"/>
  <c r="I18" i="12" s="1"/>
  <c r="H20" i="12"/>
  <c r="I20" i="12" s="1"/>
  <c r="G23" i="12"/>
  <c r="G21" i="12"/>
  <c r="G14" i="12"/>
  <c r="G19" i="12"/>
  <c r="H19" i="12" s="1"/>
  <c r="E31" i="12"/>
  <c r="H15" i="12"/>
  <c r="I15" i="12" s="1"/>
  <c r="J54" i="5"/>
  <c r="J55" i="5"/>
  <c r="H17" i="11"/>
  <c r="I17" i="11" s="1"/>
  <c r="J20" i="11"/>
  <c r="J21" i="11"/>
  <c r="H24" i="11"/>
  <c r="I24" i="11" s="1"/>
  <c r="J24" i="11"/>
  <c r="J25" i="11"/>
  <c r="I15" i="11"/>
  <c r="J15" i="11" s="1"/>
  <c r="H20" i="11"/>
  <c r="I20" i="11" s="1"/>
  <c r="G18" i="11"/>
  <c r="H18" i="11" s="1"/>
  <c r="I18" i="11" s="1"/>
  <c r="G25" i="11"/>
  <c r="H25" i="11" s="1"/>
  <c r="I25" i="11" s="1"/>
  <c r="G16" i="11"/>
  <c r="H16" i="11" s="1"/>
  <c r="I16" i="11" s="1"/>
  <c r="G23" i="11"/>
  <c r="G26" i="11" s="1"/>
  <c r="G32" i="11" s="1"/>
  <c r="G21" i="11"/>
  <c r="H21" i="11" s="1"/>
  <c r="I21" i="11" s="1"/>
  <c r="G14" i="11"/>
  <c r="G19" i="11"/>
  <c r="H19" i="11" s="1"/>
  <c r="I19" i="11" s="1"/>
  <c r="V25" i="4"/>
  <c r="J57" i="4"/>
  <c r="P54" i="4"/>
  <c r="M25" i="4"/>
  <c r="P25" i="4"/>
  <c r="J29" i="4"/>
  <c r="L29" i="4"/>
  <c r="O29" i="4" s="1"/>
  <c r="R29" i="4" s="1"/>
  <c r="V41" i="4"/>
  <c r="V44" i="4"/>
  <c r="U54" i="4"/>
  <c r="K23" i="4"/>
  <c r="J23" i="4"/>
  <c r="L23" i="4"/>
  <c r="S54" i="4"/>
  <c r="K58" i="4"/>
  <c r="U25" i="4"/>
  <c r="N29" i="4"/>
  <c r="V40" i="4"/>
  <c r="G54" i="4"/>
  <c r="G26" i="4"/>
  <c r="F32" i="4"/>
  <c r="T25" i="4"/>
  <c r="V46" i="4"/>
  <c r="M54" i="4"/>
  <c r="T54" i="4"/>
  <c r="G30" i="4"/>
  <c r="E31" i="4"/>
  <c r="E61" i="15" l="1"/>
  <c r="E62" i="15" s="1"/>
  <c r="E63" i="15" s="1"/>
  <c r="G60" i="15"/>
  <c r="H23" i="13"/>
  <c r="H26" i="13" s="1"/>
  <c r="G26" i="13"/>
  <c r="H14" i="13"/>
  <c r="G22" i="13"/>
  <c r="H22" i="13" s="1"/>
  <c r="L58" i="4"/>
  <c r="G58" i="12"/>
  <c r="H58" i="13"/>
  <c r="G59" i="13"/>
  <c r="H59" i="13" s="1"/>
  <c r="H27" i="11"/>
  <c r="G30" i="11"/>
  <c r="O27" i="4"/>
  <c r="L30" i="4"/>
  <c r="L33" i="4" s="1"/>
  <c r="N27" i="4"/>
  <c r="M27" i="4"/>
  <c r="K30" i="4"/>
  <c r="K33" i="4" s="1"/>
  <c r="H27" i="5"/>
  <c r="G30" i="5"/>
  <c r="G33" i="5" s="1"/>
  <c r="G30" i="12"/>
  <c r="G33" i="12" s="1"/>
  <c r="H27" i="12"/>
  <c r="I28" i="12"/>
  <c r="G30" i="13"/>
  <c r="G33" i="13" s="1"/>
  <c r="J58" i="11"/>
  <c r="J57" i="11"/>
  <c r="G33" i="11"/>
  <c r="F31" i="11"/>
  <c r="E61" i="11"/>
  <c r="J29" i="11"/>
  <c r="F33" i="11"/>
  <c r="E62" i="8"/>
  <c r="E63" i="8" s="1"/>
  <c r="E64" i="8" s="1"/>
  <c r="E60" i="8"/>
  <c r="F34" i="7"/>
  <c r="F35" i="7" s="1"/>
  <c r="F60" i="7" s="1"/>
  <c r="F61" i="7" s="1"/>
  <c r="E34" i="7"/>
  <c r="G31" i="7"/>
  <c r="H29" i="12"/>
  <c r="I29" i="12" s="1"/>
  <c r="F61" i="15"/>
  <c r="I19" i="12"/>
  <c r="F34" i="12"/>
  <c r="F35" i="12" s="1"/>
  <c r="F60" i="12" s="1"/>
  <c r="F61" i="12" s="1"/>
  <c r="F62" i="12" s="1"/>
  <c r="F63" i="12" s="1"/>
  <c r="H21" i="12"/>
  <c r="I21" i="12" s="1"/>
  <c r="F31" i="13"/>
  <c r="F34" i="13" s="1"/>
  <c r="F35" i="13" s="1"/>
  <c r="F61" i="13" s="1"/>
  <c r="E34" i="13"/>
  <c r="E35" i="13" s="1"/>
  <c r="G32" i="13"/>
  <c r="H32" i="13" s="1"/>
  <c r="E34" i="12"/>
  <c r="E35" i="12" s="1"/>
  <c r="G22" i="12"/>
  <c r="H14" i="12"/>
  <c r="I14" i="12" s="1"/>
  <c r="G26" i="12"/>
  <c r="G32" i="12" s="1"/>
  <c r="H23" i="12"/>
  <c r="I23" i="12" s="1"/>
  <c r="I26" i="12" s="1"/>
  <c r="H23" i="11"/>
  <c r="H26" i="11" s="1"/>
  <c r="G22" i="11"/>
  <c r="H14" i="11"/>
  <c r="J19" i="11"/>
  <c r="J18" i="11"/>
  <c r="J17" i="11"/>
  <c r="J16" i="11"/>
  <c r="N58" i="4"/>
  <c r="M57" i="4"/>
  <c r="G32" i="4"/>
  <c r="J30" i="4"/>
  <c r="V54" i="4"/>
  <c r="O23" i="4"/>
  <c r="N23" i="4"/>
  <c r="M23" i="4"/>
  <c r="M29" i="4"/>
  <c r="Q29" i="4"/>
  <c r="P29" i="4"/>
  <c r="E34" i="4"/>
  <c r="G31" i="4"/>
  <c r="F34" i="4"/>
  <c r="U29" i="4"/>
  <c r="M33" i="4" l="1"/>
  <c r="F62" i="15"/>
  <c r="F63" i="15" s="1"/>
  <c r="O58" i="4"/>
  <c r="P58" i="4" s="1"/>
  <c r="M58" i="4"/>
  <c r="H58" i="12"/>
  <c r="I58" i="12" s="1"/>
  <c r="I57" i="12"/>
  <c r="I27" i="11"/>
  <c r="I30" i="11" s="1"/>
  <c r="I33" i="11" s="1"/>
  <c r="H30" i="11"/>
  <c r="P27" i="4"/>
  <c r="Q27" i="4"/>
  <c r="T27" i="4" s="1"/>
  <c r="N30" i="4"/>
  <c r="N33" i="4" s="1"/>
  <c r="O30" i="4"/>
  <c r="O33" i="4" s="1"/>
  <c r="U33" i="4" s="1"/>
  <c r="R27" i="4"/>
  <c r="R30" i="4" s="1"/>
  <c r="R33" i="4" s="1"/>
  <c r="U27" i="4"/>
  <c r="H30" i="5"/>
  <c r="H33" i="5" s="1"/>
  <c r="I27" i="5"/>
  <c r="J27" i="5"/>
  <c r="H30" i="12"/>
  <c r="H33" i="12" s="1"/>
  <c r="I27" i="12"/>
  <c r="H30" i="13"/>
  <c r="F34" i="11"/>
  <c r="E62" i="11"/>
  <c r="E63" i="11" s="1"/>
  <c r="E60" i="11"/>
  <c r="G31" i="11"/>
  <c r="H32" i="11"/>
  <c r="G34" i="7"/>
  <c r="E35" i="7"/>
  <c r="I33" i="12"/>
  <c r="I30" i="12"/>
  <c r="G61" i="15"/>
  <c r="E61" i="13"/>
  <c r="H33" i="13"/>
  <c r="F62" i="13"/>
  <c r="F63" i="13" s="1"/>
  <c r="F64" i="13" s="1"/>
  <c r="F66" i="13" s="1"/>
  <c r="G31" i="13"/>
  <c r="H31" i="13" s="1"/>
  <c r="H22" i="12"/>
  <c r="I22" i="12" s="1"/>
  <c r="G31" i="12"/>
  <c r="E60" i="12"/>
  <c r="H26" i="12"/>
  <c r="H32" i="12" s="1"/>
  <c r="I32" i="12" s="1"/>
  <c r="I14" i="11"/>
  <c r="I22" i="11" s="1"/>
  <c r="H22" i="11"/>
  <c r="I23" i="11"/>
  <c r="I26" i="11" s="1"/>
  <c r="I32" i="11" s="1"/>
  <c r="Q23" i="4"/>
  <c r="P23" i="4"/>
  <c r="T23" i="4"/>
  <c r="F35" i="4"/>
  <c r="F60" i="4" s="1"/>
  <c r="R23" i="4"/>
  <c r="G34" i="4"/>
  <c r="E35" i="4"/>
  <c r="M30" i="4"/>
  <c r="P57" i="4"/>
  <c r="S29" i="4"/>
  <c r="V29" i="4" s="1"/>
  <c r="T29" i="4"/>
  <c r="R58" i="4" l="1"/>
  <c r="U58" i="4" s="1"/>
  <c r="U57" i="4"/>
  <c r="T57" i="4"/>
  <c r="Q58" i="4"/>
  <c r="J27" i="11"/>
  <c r="P33" i="4"/>
  <c r="S27" i="4"/>
  <c r="V27" i="4" s="1"/>
  <c r="Q30" i="4"/>
  <c r="Q33" i="4" s="1"/>
  <c r="G34" i="11"/>
  <c r="G35" i="11" s="1"/>
  <c r="G61" i="11" s="1"/>
  <c r="G62" i="11" s="1"/>
  <c r="G63" i="11" s="1"/>
  <c r="G64" i="11" s="1"/>
  <c r="G35" i="4"/>
  <c r="E60" i="4"/>
  <c r="G60" i="4" s="1"/>
  <c r="I31" i="11"/>
  <c r="E64" i="11"/>
  <c r="H33" i="11"/>
  <c r="J33" i="11" s="1"/>
  <c r="J30" i="11"/>
  <c r="F35" i="11"/>
  <c r="J26" i="11"/>
  <c r="J22" i="11"/>
  <c r="J32" i="11"/>
  <c r="J14" i="11"/>
  <c r="H31" i="11"/>
  <c r="G35" i="7"/>
  <c r="E60" i="7"/>
  <c r="G62" i="15"/>
  <c r="H34" i="13"/>
  <c r="E62" i="13"/>
  <c r="G34" i="13"/>
  <c r="G35" i="13" s="1"/>
  <c r="H35" i="13" s="1"/>
  <c r="H31" i="12"/>
  <c r="H34" i="12" s="1"/>
  <c r="H35" i="12" s="1"/>
  <c r="H60" i="12" s="1"/>
  <c r="E61" i="12"/>
  <c r="G34" i="12"/>
  <c r="G35" i="12" s="1"/>
  <c r="J23" i="11"/>
  <c r="U30" i="4"/>
  <c r="P30" i="4"/>
  <c r="U23" i="4"/>
  <c r="S23" i="4"/>
  <c r="V23" i="4" s="1"/>
  <c r="S57" i="4"/>
  <c r="V57" i="4" s="1"/>
  <c r="S58" i="4" l="1"/>
  <c r="V58" i="4" s="1"/>
  <c r="T58" i="4"/>
  <c r="H34" i="11"/>
  <c r="I34" i="11"/>
  <c r="I35" i="11" s="1"/>
  <c r="I61" i="11" s="1"/>
  <c r="G60" i="11"/>
  <c r="F61" i="11"/>
  <c r="J31" i="11"/>
  <c r="E61" i="7"/>
  <c r="G61" i="7" s="1"/>
  <c r="G60" i="7"/>
  <c r="G63" i="15"/>
  <c r="I35" i="12"/>
  <c r="I31" i="12"/>
  <c r="I34" i="12" s="1"/>
  <c r="E63" i="13"/>
  <c r="G61" i="13"/>
  <c r="H61" i="13" s="1"/>
  <c r="H61" i="12"/>
  <c r="H62" i="12" s="1"/>
  <c r="H63" i="12" s="1"/>
  <c r="G60" i="12"/>
  <c r="I60" i="12" s="1"/>
  <c r="E62" i="12"/>
  <c r="S30" i="4"/>
  <c r="V30" i="4" s="1"/>
  <c r="S33" i="4"/>
  <c r="T30" i="4"/>
  <c r="G58" i="5"/>
  <c r="I62" i="11" l="1"/>
  <c r="I63" i="11" s="1"/>
  <c r="I64" i="11" s="1"/>
  <c r="I60" i="11"/>
  <c r="F62" i="11"/>
  <c r="F63" i="11" s="1"/>
  <c r="F64" i="11" s="1"/>
  <c r="F60" i="11"/>
  <c r="J34" i="11"/>
  <c r="H35" i="11"/>
  <c r="G62" i="13"/>
  <c r="H62" i="13" s="1"/>
  <c r="E64" i="13"/>
  <c r="E66" i="13" s="1"/>
  <c r="E63" i="12"/>
  <c r="G61" i="12"/>
  <c r="I61" i="12" s="1"/>
  <c r="T33" i="4"/>
  <c r="V33" i="4"/>
  <c r="J56" i="5"/>
  <c r="J49" i="5"/>
  <c r="J48" i="5"/>
  <c r="J47" i="5"/>
  <c r="J44" i="5"/>
  <c r="J42" i="5"/>
  <c r="J41" i="5"/>
  <c r="J40" i="5"/>
  <c r="J39" i="5"/>
  <c r="J38" i="5"/>
  <c r="F29" i="5"/>
  <c r="G29" i="5" s="1"/>
  <c r="F21" i="5"/>
  <c r="G21" i="5" s="1"/>
  <c r="F20" i="5"/>
  <c r="F19" i="5"/>
  <c r="G19" i="5" s="1"/>
  <c r="F25" i="5"/>
  <c r="G25" i="5" s="1"/>
  <c r="F24" i="5"/>
  <c r="F23" i="5"/>
  <c r="F18" i="5"/>
  <c r="G18" i="5" s="1"/>
  <c r="F17" i="5"/>
  <c r="F16" i="5"/>
  <c r="F15" i="5"/>
  <c r="G14" i="5"/>
  <c r="E55" i="6"/>
  <c r="E58" i="6" s="1"/>
  <c r="J68" i="11"/>
  <c r="J67" i="11"/>
  <c r="K64" i="11"/>
  <c r="K63" i="11"/>
  <c r="K62" i="11"/>
  <c r="K61" i="11"/>
  <c r="K58" i="11"/>
  <c r="K57" i="11"/>
  <c r="K47" i="11"/>
  <c r="K42" i="11"/>
  <c r="K41" i="11"/>
  <c r="K40" i="11"/>
  <c r="K55" i="11"/>
  <c r="K54" i="11"/>
  <c r="K53" i="11"/>
  <c r="K52" i="11"/>
  <c r="K51" i="11"/>
  <c r="K50" i="11"/>
  <c r="K48" i="11"/>
  <c r="K49" i="11"/>
  <c r="K46" i="11"/>
  <c r="K35" i="11"/>
  <c r="K34" i="11"/>
  <c r="K33" i="11"/>
  <c r="K32" i="11"/>
  <c r="K31" i="11"/>
  <c r="K30" i="11"/>
  <c r="K26" i="11"/>
  <c r="K25" i="11"/>
  <c r="K24" i="11"/>
  <c r="K23" i="11"/>
  <c r="K22" i="11"/>
  <c r="K18" i="11"/>
  <c r="K17" i="11"/>
  <c r="K16" i="11"/>
  <c r="K15" i="11"/>
  <c r="K14" i="11"/>
  <c r="H58" i="5" l="1"/>
  <c r="J69" i="11"/>
  <c r="H61" i="11"/>
  <c r="J35" i="11"/>
  <c r="G63" i="13"/>
  <c r="H63" i="13" s="1"/>
  <c r="G62" i="12"/>
  <c r="I62" i="12" s="1"/>
  <c r="F26" i="5"/>
  <c r="G15" i="5"/>
  <c r="H15" i="5" s="1"/>
  <c r="I15" i="5" s="1"/>
  <c r="F22" i="5"/>
  <c r="F31" i="5" s="1"/>
  <c r="H25" i="5"/>
  <c r="I25" i="5" s="1"/>
  <c r="H18" i="5"/>
  <c r="I18" i="5" s="1"/>
  <c r="H29" i="5"/>
  <c r="I29" i="5" s="1"/>
  <c r="H14" i="5"/>
  <c r="H19" i="5"/>
  <c r="H21" i="5"/>
  <c r="I21" i="5" s="1"/>
  <c r="G16" i="5"/>
  <c r="H16" i="5" s="1"/>
  <c r="I16" i="5" s="1"/>
  <c r="G20" i="5"/>
  <c r="H20" i="5" s="1"/>
  <c r="I20" i="5" s="1"/>
  <c r="G17" i="5"/>
  <c r="H17" i="5" s="1"/>
  <c r="I17" i="5" s="1"/>
  <c r="G23" i="5"/>
  <c r="G24" i="5"/>
  <c r="H24" i="5" s="1"/>
  <c r="I24" i="5" s="1"/>
  <c r="I58" i="5" l="1"/>
  <c r="J58" i="5" s="1"/>
  <c r="J57" i="5"/>
  <c r="H60" i="11"/>
  <c r="J60" i="11" s="1"/>
  <c r="H62" i="11"/>
  <c r="J61" i="11"/>
  <c r="G64" i="13"/>
  <c r="G63" i="12"/>
  <c r="I63" i="12" s="1"/>
  <c r="G22" i="5"/>
  <c r="G31" i="5" s="1"/>
  <c r="H22" i="5"/>
  <c r="H31" i="5" s="1"/>
  <c r="G26" i="5"/>
  <c r="E60" i="6"/>
  <c r="E61" i="6" s="1"/>
  <c r="I19" i="5"/>
  <c r="J19" i="5" s="1"/>
  <c r="J15" i="5"/>
  <c r="J17" i="5"/>
  <c r="J21" i="5"/>
  <c r="J18" i="5"/>
  <c r="J24" i="5"/>
  <c r="J25" i="5"/>
  <c r="I14" i="5"/>
  <c r="J16" i="5"/>
  <c r="J20" i="5"/>
  <c r="J29" i="5"/>
  <c r="H23" i="5"/>
  <c r="H64" i="13" l="1"/>
  <c r="G66" i="13"/>
  <c r="H63" i="11"/>
  <c r="J62" i="11"/>
  <c r="I22" i="5"/>
  <c r="I31" i="5" s="1"/>
  <c r="I30" i="5"/>
  <c r="I33" i="5" s="1"/>
  <c r="H26" i="5"/>
  <c r="I23" i="5"/>
  <c r="I26" i="5" s="1"/>
  <c r="J14" i="5"/>
  <c r="J63" i="11" l="1"/>
  <c r="H64" i="11"/>
  <c r="J64" i="11" s="1"/>
  <c r="J22" i="5"/>
  <c r="J23" i="5"/>
  <c r="J26" i="5" s="1"/>
  <c r="J30" i="5"/>
  <c r="E62" i="6" l="1"/>
  <c r="E63" i="6" l="1"/>
  <c r="H19" i="4" l="1"/>
  <c r="I19" i="4"/>
  <c r="L19" i="4" s="1"/>
  <c r="O19" i="4" s="1"/>
  <c r="R19" i="4" s="1"/>
  <c r="G19" i="4"/>
  <c r="H24" i="4"/>
  <c r="H20" i="4"/>
  <c r="K20" i="4" s="1"/>
  <c r="H14" i="4"/>
  <c r="H15" i="4"/>
  <c r="H16" i="4"/>
  <c r="K16" i="4" s="1"/>
  <c r="N16" i="4" s="1"/>
  <c r="Q16" i="4" s="1"/>
  <c r="H17" i="4"/>
  <c r="K17" i="4" s="1"/>
  <c r="H18" i="4"/>
  <c r="K18" i="4" s="1"/>
  <c r="K21" i="4"/>
  <c r="I14" i="4"/>
  <c r="I15" i="4"/>
  <c r="L15" i="4" s="1"/>
  <c r="O15" i="4" s="1"/>
  <c r="R15" i="4" s="1"/>
  <c r="I16" i="4"/>
  <c r="I17" i="4"/>
  <c r="I18" i="4"/>
  <c r="L18" i="4" s="1"/>
  <c r="O18" i="4" s="1"/>
  <c r="R18" i="4" s="1"/>
  <c r="I24" i="4"/>
  <c r="I20" i="4"/>
  <c r="L20" i="4" s="1"/>
  <c r="O20" i="4" s="1"/>
  <c r="R20" i="4" s="1"/>
  <c r="U20" i="4" s="1"/>
  <c r="I21" i="4"/>
  <c r="L21" i="4"/>
  <c r="O21" i="4" s="1"/>
  <c r="Q20" i="4"/>
  <c r="Q21" i="4"/>
  <c r="E55" i="4"/>
  <c r="F55" i="4"/>
  <c r="G14" i="4"/>
  <c r="G21" i="4"/>
  <c r="G20" i="4"/>
  <c r="G24" i="4"/>
  <c r="G18" i="4"/>
  <c r="G17" i="4"/>
  <c r="G16" i="4"/>
  <c r="G15" i="4"/>
  <c r="I22" i="4" l="1"/>
  <c r="T55" i="4"/>
  <c r="G55" i="4"/>
  <c r="V55" i="4" s="1"/>
  <c r="L24" i="4"/>
  <c r="I26" i="4"/>
  <c r="U55" i="4"/>
  <c r="K14" i="4"/>
  <c r="N14" i="4" s="1"/>
  <c r="H22" i="4"/>
  <c r="K24" i="4"/>
  <c r="K26" i="4" s="1"/>
  <c r="H26" i="4"/>
  <c r="U15" i="4"/>
  <c r="J24" i="4"/>
  <c r="J20" i="4"/>
  <c r="J14" i="4"/>
  <c r="S20" i="4"/>
  <c r="P20" i="4"/>
  <c r="J21" i="4"/>
  <c r="J18" i="4"/>
  <c r="T20" i="4"/>
  <c r="E34" i="5"/>
  <c r="E35" i="5" s="1"/>
  <c r="E60" i="5" s="1"/>
  <c r="E61" i="5" s="1"/>
  <c r="F32" i="5"/>
  <c r="T21" i="4"/>
  <c r="M21" i="4"/>
  <c r="N17" i="4"/>
  <c r="J17" i="4"/>
  <c r="L17" i="4"/>
  <c r="O17" i="4" s="1"/>
  <c r="R17" i="4" s="1"/>
  <c r="K15" i="4"/>
  <c r="J15" i="4"/>
  <c r="P21" i="4"/>
  <c r="R21" i="4"/>
  <c r="J16" i="4"/>
  <c r="L16" i="4"/>
  <c r="T16" i="4"/>
  <c r="M20" i="4"/>
  <c r="M18" i="4"/>
  <c r="N18" i="4"/>
  <c r="J19" i="4"/>
  <c r="K19" i="4"/>
  <c r="U18" i="4"/>
  <c r="L14" i="4"/>
  <c r="M24" i="4" l="1"/>
  <c r="O24" i="4"/>
  <c r="L26" i="4"/>
  <c r="L32" i="4" s="1"/>
  <c r="J22" i="4"/>
  <c r="H31" i="4"/>
  <c r="M26" i="4"/>
  <c r="K32" i="4"/>
  <c r="M32" i="4" s="1"/>
  <c r="N24" i="4"/>
  <c r="N26" i="4" s="1"/>
  <c r="Q14" i="4"/>
  <c r="N22" i="4"/>
  <c r="K22" i="4"/>
  <c r="I32" i="4"/>
  <c r="L22" i="4"/>
  <c r="J26" i="4"/>
  <c r="H32" i="4"/>
  <c r="I31" i="4"/>
  <c r="V20" i="4"/>
  <c r="M17" i="4"/>
  <c r="U17" i="4"/>
  <c r="U21" i="4"/>
  <c r="S21" i="4"/>
  <c r="V21" i="4" s="1"/>
  <c r="H32" i="5"/>
  <c r="N15" i="4"/>
  <c r="M15" i="4"/>
  <c r="Q17" i="4"/>
  <c r="P17" i="4"/>
  <c r="F34" i="5"/>
  <c r="F35" i="5" s="1"/>
  <c r="F60" i="5" s="1"/>
  <c r="F61" i="5" s="1"/>
  <c r="G32" i="5"/>
  <c r="M14" i="4"/>
  <c r="O14" i="4"/>
  <c r="O22" i="4" s="1"/>
  <c r="M19" i="4"/>
  <c r="N19" i="4"/>
  <c r="M16" i="4"/>
  <c r="O16" i="4"/>
  <c r="P18" i="4"/>
  <c r="Q18" i="4"/>
  <c r="S18" i="4" s="1"/>
  <c r="N31" i="4" l="1"/>
  <c r="P22" i="4"/>
  <c r="E61" i="4"/>
  <c r="E62" i="4" s="1"/>
  <c r="H34" i="4"/>
  <c r="J31" i="4"/>
  <c r="O31" i="4"/>
  <c r="N32" i="4"/>
  <c r="J32" i="4"/>
  <c r="Q24" i="4"/>
  <c r="Q26" i="4" s="1"/>
  <c r="T26" i="4" s="1"/>
  <c r="P24" i="4"/>
  <c r="L31" i="4"/>
  <c r="L34" i="4" s="1"/>
  <c r="L35" i="4" s="1"/>
  <c r="L60" i="4" s="1"/>
  <c r="I34" i="4"/>
  <c r="F61" i="4"/>
  <c r="R24" i="4"/>
  <c r="R26" i="4" s="1"/>
  <c r="R32" i="4" s="1"/>
  <c r="O26" i="4"/>
  <c r="T14" i="4"/>
  <c r="M22" i="4"/>
  <c r="K31" i="4"/>
  <c r="T18" i="4"/>
  <c r="V18" i="4"/>
  <c r="E62" i="5"/>
  <c r="F62" i="5"/>
  <c r="F63" i="5" s="1"/>
  <c r="Q19" i="4"/>
  <c r="S19" i="4" s="1"/>
  <c r="P19" i="4"/>
  <c r="S17" i="4"/>
  <c r="V17" i="4" s="1"/>
  <c r="T17" i="4"/>
  <c r="I32" i="5"/>
  <c r="R16" i="4"/>
  <c r="S16" i="4" s="1"/>
  <c r="P16" i="4"/>
  <c r="F62" i="7"/>
  <c r="Q15" i="4"/>
  <c r="T15" i="4" s="1"/>
  <c r="P15" i="4"/>
  <c r="R14" i="4"/>
  <c r="R22" i="4" s="1"/>
  <c r="P14" i="4"/>
  <c r="J33" i="5"/>
  <c r="U24" i="4" l="1"/>
  <c r="L61" i="4"/>
  <c r="L62" i="4" s="1"/>
  <c r="L63" i="4" s="1"/>
  <c r="R31" i="4"/>
  <c r="R34" i="4" s="1"/>
  <c r="R35" i="4" s="1"/>
  <c r="R60" i="4" s="1"/>
  <c r="U22" i="4"/>
  <c r="Q32" i="4"/>
  <c r="S26" i="4"/>
  <c r="J34" i="4"/>
  <c r="H35" i="4"/>
  <c r="H60" i="4" s="1"/>
  <c r="G61" i="4"/>
  <c r="K34" i="4"/>
  <c r="M31" i="4"/>
  <c r="I35" i="4"/>
  <c r="O32" i="4"/>
  <c r="U32" i="4" s="1"/>
  <c r="U26" i="4"/>
  <c r="T24" i="4"/>
  <c r="S24" i="4"/>
  <c r="V24" i="4" s="1"/>
  <c r="Q22" i="4"/>
  <c r="F62" i="4"/>
  <c r="P26" i="4"/>
  <c r="P31" i="4"/>
  <c r="N34" i="4"/>
  <c r="U31" i="4"/>
  <c r="P32" i="4"/>
  <c r="U16" i="4"/>
  <c r="E63" i="5"/>
  <c r="G34" i="5"/>
  <c r="G35" i="5" s="1"/>
  <c r="G60" i="5" s="1"/>
  <c r="G61" i="5" s="1"/>
  <c r="T19" i="4"/>
  <c r="F63" i="7"/>
  <c r="H34" i="5"/>
  <c r="H35" i="5" s="1"/>
  <c r="H60" i="5" s="1"/>
  <c r="H61" i="5" s="1"/>
  <c r="V16" i="4"/>
  <c r="S14" i="4"/>
  <c r="V14" i="4" s="1"/>
  <c r="U14" i="4"/>
  <c r="J32" i="5"/>
  <c r="E62" i="7"/>
  <c r="G62" i="7" s="1"/>
  <c r="S15" i="4"/>
  <c r="V15" i="4" s="1"/>
  <c r="S32" i="4" l="1"/>
  <c r="V32" i="4" s="1"/>
  <c r="T32" i="4"/>
  <c r="V26" i="4"/>
  <c r="I60" i="4"/>
  <c r="F63" i="4"/>
  <c r="J35" i="4"/>
  <c r="N35" i="4"/>
  <c r="R61" i="4"/>
  <c r="R62" i="4" s="1"/>
  <c r="R63" i="4" s="1"/>
  <c r="M34" i="4"/>
  <c r="K35" i="4"/>
  <c r="G62" i="4"/>
  <c r="E63" i="4"/>
  <c r="O34" i="4"/>
  <c r="P34" i="4" s="1"/>
  <c r="Q31" i="4"/>
  <c r="S22" i="4"/>
  <c r="V22" i="4" s="1"/>
  <c r="T22" i="4"/>
  <c r="H62" i="5"/>
  <c r="H63" i="5" s="1"/>
  <c r="E63" i="7"/>
  <c r="G63" i="7" s="1"/>
  <c r="I34" i="5"/>
  <c r="I35" i="5" s="1"/>
  <c r="I60" i="5" s="1"/>
  <c r="J60" i="5" l="1"/>
  <c r="I61" i="5"/>
  <c r="J61" i="5" s="1"/>
  <c r="Q34" i="4"/>
  <c r="S31" i="4"/>
  <c r="V31" i="4" s="1"/>
  <c r="T31" i="4"/>
  <c r="K60" i="4"/>
  <c r="M35" i="4"/>
  <c r="O35" i="4"/>
  <c r="P35" i="4" s="1"/>
  <c r="U34" i="4"/>
  <c r="H61" i="4"/>
  <c r="J60" i="4"/>
  <c r="G63" i="4"/>
  <c r="I61" i="4"/>
  <c r="N60" i="4"/>
  <c r="J35" i="5"/>
  <c r="G62" i="5"/>
  <c r="J31" i="5"/>
  <c r="J34" i="5" s="1"/>
  <c r="J61" i="4" l="1"/>
  <c r="H62" i="4"/>
  <c r="N61" i="4"/>
  <c r="O60" i="4"/>
  <c r="U35" i="4"/>
  <c r="I62" i="4"/>
  <c r="M60" i="4"/>
  <c r="K61" i="4"/>
  <c r="S34" i="4"/>
  <c r="V34" i="4" s="1"/>
  <c r="T34" i="4"/>
  <c r="Q35" i="4"/>
  <c r="G63" i="5"/>
  <c r="I63" i="4" l="1"/>
  <c r="O61" i="4"/>
  <c r="P61" i="4" s="1"/>
  <c r="U60" i="4"/>
  <c r="S35" i="4"/>
  <c r="V35" i="4" s="1"/>
  <c r="Q60" i="4"/>
  <c r="T35" i="4"/>
  <c r="P60" i="4"/>
  <c r="N62" i="4"/>
  <c r="K62" i="4"/>
  <c r="M61" i="4"/>
  <c r="J62" i="4"/>
  <c r="H63" i="4"/>
  <c r="I62" i="5"/>
  <c r="N63" i="4" l="1"/>
  <c r="M62" i="4"/>
  <c r="K63" i="4"/>
  <c r="M63" i="4" s="1"/>
  <c r="Q61" i="4"/>
  <c r="S60" i="4"/>
  <c r="V60" i="4" s="1"/>
  <c r="T60" i="4"/>
  <c r="J63" i="4"/>
  <c r="O62" i="4"/>
  <c r="P62" i="4" s="1"/>
  <c r="U61" i="4"/>
  <c r="J62" i="5"/>
  <c r="I63" i="5"/>
  <c r="J63" i="5" s="1"/>
  <c r="S61" i="4" l="1"/>
  <c r="V61" i="4" s="1"/>
  <c r="Q62" i="4"/>
  <c r="T61" i="4"/>
  <c r="U62" i="4"/>
  <c r="O63" i="4"/>
  <c r="U63" i="4" s="1"/>
  <c r="P63" i="4" l="1"/>
  <c r="S62" i="4"/>
  <c r="V62" i="4" s="1"/>
  <c r="T62" i="4"/>
  <c r="Q63" i="4"/>
  <c r="S63" i="4" l="1"/>
  <c r="V63" i="4" s="1"/>
  <c r="T6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5A947CC3-F17C-4960-92B4-9A454C06F033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00000000-0006-0000-0000-000008000000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7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F9385001-C7B0-4504-8B01-794A0ACCA5E7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FB3699D5-5486-4DC0-934E-F9A2B6EBF138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9493C2A1-325E-413B-A10F-6F8430BCB336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7709FE76-11EC-4D85-A7E1-6836D9C05574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3CFFAA29-E57F-424F-A621-C1374B1B17B9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2966588C-3916-43BD-A2C7-03668D2B786B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EA8A2AAF-535D-46BE-A43A-2FD77EF77763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9903A98B-7CEE-4448-8992-11606AD7E969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A736D9F8-3C3A-46D1-9A7B-6BEE8C9B8F86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6" authorId="0" shapeId="0" xr:uid="{922AA301-A63B-4E78-8D90-601F43987691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7" authorId="0" shapeId="0" xr:uid="{0050CC25-7F2E-4F4D-8E9D-44F1FFC6E36B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7E29A874-1857-4F17-9933-8B69A3C26E9C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E7B132F4-BED0-4652-AA5E-C961CF35E93A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56C9FFE5-B060-4A87-8BBC-E8AB694ED6CB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1753BCA3-E2CF-472C-8A0B-E1B28F35FE65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8" authorId="0" shapeId="0" xr:uid="{61DEAD78-3B65-4836-9DC5-2D81E3E4F33E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1" authorId="0" shapeId="0" xr:uid="{3FA8C609-310D-4129-867B-560BE89A23C6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9DC852BB-9540-4E03-ACC8-D79607E9C754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82AB6A12-544D-4F36-8909-1F5EE9636BFF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4" authorId="0" shapeId="0" xr:uid="{70AB9BED-A366-4288-AA82-E06559A9D60C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7" authorId="0" shapeId="0" xr:uid="{54E08B2F-DC64-449E-86A5-30D11340D9F5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8" authorId="0" shapeId="0" xr:uid="{61ADDA6F-99FF-4C0C-9713-BD45FE171AE4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4FCB426D-31CA-4C55-AFC8-9B7CC7F2A703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C59F2F17-A74F-4938-A9B0-2C9D7B39056B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6D019BD2-2A9B-4DCD-AC24-69EA8B5968F6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F1A9D138-CB9B-45AB-8781-16C767E937F0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2C3BA8C1-B1D8-437C-851E-705333C083B4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9A3DB86B-8330-46BC-ADA5-61255B0F7C8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B507B9B1-6228-4C74-941B-0836DAD121A2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73CE53B1-8BF5-420B-8B79-1625B5146D47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7160934C-E961-466C-B038-9F71DD542EE5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6" authorId="0" shapeId="0" xr:uid="{E980CBC0-1F81-471B-9BB6-6BD6115675E7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7" authorId="0" shapeId="0" xr:uid="{D0B5D473-BD53-41EB-86D3-E6DF55B0C991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78E25A85-907A-4AED-A402-400132BC81E8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DC59A91F-5616-4627-9FDB-12D7B719FCD5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F509F8FE-219F-4773-B693-7B3A7F6F8BED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C7845959-84E5-4234-B43B-DE9C584F9CEA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98B9A6A2-3AF3-415C-B352-EA9C40A7046E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6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7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00000000-0006-0000-0200-000001000000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00000000-0006-0000-0200-000008000000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6" authorId="0" shapeId="0" xr:uid="{A6FF6E61-D566-479B-AB94-858D348280FC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7" authorId="0" shapeId="0" xr:uid="{4E7DABDE-CF3B-439C-88C9-0F249CC504C2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00000000-0006-0000-0300-000001000000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00000000-0006-0000-0300-000004000000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00000000-0006-0000-0300-000009000000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00000000-0006-0000-0300-000005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00000000-0006-0000-0300-00000700000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00000000-0006-0000-0300-000008000000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7" authorId="0" shapeId="0" xr:uid="{00000000-0006-0000-0300-00000A000000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4D98B954-165C-4AB9-B008-131D4743F008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4AEAA927-B124-4AE9-9C21-C873D43AAE72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AE1D0503-67E1-4C0C-BB4A-EC9B88A9B749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CCC26B6D-9C4F-47C5-B7B1-6A68ED026DD1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4BE12DFE-92FB-455F-B1ED-910A7E84E9DA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02BFC02D-4195-4BC2-9062-7EB8A0D4BD6E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9872430E-98BA-43D0-9E7A-9F19F10D4911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60268B74-6FCA-4CBD-835D-8A7D8FA1C0E5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41881B17-244B-4CF3-AD00-85E2D1A8A64F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7" authorId="0" shapeId="0" xr:uid="{5D34039A-3353-44CE-AF2F-1E774EE2F619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Thelen</author>
  </authors>
  <commentList>
    <comment ref="A5" authorId="0" shapeId="0" xr:uid="{75AE0B90-4DBF-4511-B5E4-84BF710DC1E5}">
      <text>
        <r>
          <rPr>
            <b/>
            <sz val="10"/>
            <color indexed="81"/>
            <rFont val="Tahoma"/>
            <family val="2"/>
          </rPr>
          <t>ORSP:  The NOW function stamps the time when the sheet last performed a calculation (i.e., when new data resulted in a changed total).  User may overwrite this data as desired.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17" authorId="0" shapeId="0" xr:uid="{B9E39140-CAF1-45E9-A519-4BF49E1407D4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18" authorId="0" shapeId="0" xr:uid="{8482A567-5F8A-4085-9EEF-03B56DE0E7EE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e.g., postdocs, research associates, administrators.  12 month contracts</t>
        </r>
      </text>
    </comment>
    <comment ref="B39" authorId="0" shapeId="0" xr:uid="{54DD000D-C855-4738-A76B-2E7C9F33F904}">
      <text>
        <r>
          <rPr>
            <b/>
            <sz val="8"/>
            <color indexed="81"/>
            <rFont val="Tahoma"/>
            <family val="2"/>
          </rPr>
          <t>ORSP:
Includes computer hardware over $1000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7" authorId="0" shapeId="0" xr:uid="{A8F174B1-62A6-48E8-B44B-7FCC8531FEAE}">
      <text>
        <r>
          <rPr>
            <b/>
            <sz val="8"/>
            <color indexed="81"/>
            <rFont val="Tahoma"/>
            <family val="2"/>
          </rPr>
          <t>ORSP:</t>
        </r>
        <r>
          <rPr>
            <sz val="8"/>
            <color indexed="81"/>
            <rFont val="Tahoma"/>
            <family val="2"/>
          </rPr>
          <t xml:space="preserve">
Advertising &amp; Public Relations -- e.g. brochures, catalogs</t>
        </r>
      </text>
    </comment>
    <comment ref="B50" authorId="0" shapeId="0" xr:uid="{DD5A277A-910C-42D6-8C7E-C261E87A53B9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1" authorId="0" shapeId="0" xr:uid="{A87B727C-2F68-4622-907B-116372B2F6B5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2" authorId="0" shapeId="0" xr:uid="{247FA875-BEF2-4B21-B470-ED715B64E4F0}">
      <text>
        <r>
          <rPr>
            <b/>
            <sz val="8"/>
            <color indexed="81"/>
            <rFont val="Tahoma"/>
            <family val="2"/>
          </rPr>
          <t>ORSP: this category includes only SUBAWARDS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" authorId="0" shapeId="0" xr:uid="{29B2ADCB-544A-466B-AB57-FA542D5CB116}">
      <text>
        <r>
          <rPr>
            <b/>
            <sz val="12"/>
            <color indexed="81"/>
            <rFont val="Tahoma"/>
            <family val="2"/>
          </rPr>
          <t>ORSP: this category includes only SUBAWARDS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57" authorId="0" shapeId="0" xr:uid="{A4EA0C00-8BEE-41F8-9C71-ABCAFFE95598}">
      <text>
        <r>
          <rPr>
            <b/>
            <sz val="8"/>
            <color indexed="81"/>
            <rFont val="Tahoma"/>
            <family val="2"/>
          </rPr>
          <t>ORSP:
Cost per credit in column D.  Number of credits in column E</t>
        </r>
      </text>
    </comment>
  </commentList>
</comments>
</file>

<file path=xl/sharedStrings.xml><?xml version="1.0" encoding="utf-8"?>
<sst xmlns="http://schemas.openxmlformats.org/spreadsheetml/2006/main" count="739" uniqueCount="96">
  <si>
    <t>MARQUETTE UNIVERSITY INTERNAL BUDGET WORKSHEET (PR-B Form)</t>
  </si>
  <si>
    <t>Must be completed &amp; initialed by ORSP Staff</t>
  </si>
  <si>
    <t>Kuali PD#</t>
  </si>
  <si>
    <t xml:space="preserve"> </t>
  </si>
  <si>
    <t xml:space="preserve">ACCT  </t>
  </si>
  <si>
    <t xml:space="preserve">Prepared by  </t>
  </si>
  <si>
    <t xml:space="preserve">Last Modified on  </t>
  </si>
  <si>
    <t xml:space="preserve">PI  </t>
  </si>
  <si>
    <t xml:space="preserve">DEPT  </t>
  </si>
  <si>
    <t xml:space="preserve">Project Title  </t>
  </si>
  <si>
    <t xml:space="preserve">Sponsor  </t>
  </si>
  <si>
    <t xml:space="preserve">Budget Period  </t>
  </si>
  <si>
    <t>Annual Inflationary Increase</t>
  </si>
  <si>
    <t>BUDGET ITEM</t>
  </si>
  <si>
    <t>Name or Comment</t>
  </si>
  <si>
    <t>GRANT</t>
  </si>
  <si>
    <t>A.</t>
  </si>
  <si>
    <t>PERSONNEL</t>
  </si>
  <si>
    <t>PI Acad. Year</t>
  </si>
  <si>
    <t>Co-I Acad Year</t>
  </si>
  <si>
    <t>Other Professional</t>
  </si>
  <si>
    <t>Part Time Staff</t>
  </si>
  <si>
    <t>Full Time Post Doc</t>
  </si>
  <si>
    <t>Full Time Clinical/Lab Staff</t>
  </si>
  <si>
    <t>Total Professional</t>
  </si>
  <si>
    <t>PI Summer</t>
  </si>
  <si>
    <t>Co-I Summer</t>
  </si>
  <si>
    <t>Total Summer Salaries</t>
  </si>
  <si>
    <t>Undergraduate</t>
  </si>
  <si>
    <t>GRA #1, paid biweekly</t>
  </si>
  <si>
    <t>GRA #2, paid biweekly</t>
  </si>
  <si>
    <t>Total Students</t>
  </si>
  <si>
    <t>Professional Fringe</t>
  </si>
  <si>
    <t xml:space="preserve">Summer Faculty Fringe </t>
  </si>
  <si>
    <t>Student Fringe</t>
  </si>
  <si>
    <t>Total Fringes</t>
  </si>
  <si>
    <t>TOTAL PERSONNEL</t>
  </si>
  <si>
    <t>B.</t>
  </si>
  <si>
    <t>NONPERSONNEL</t>
  </si>
  <si>
    <t>Equipment &lt; $5000</t>
  </si>
  <si>
    <t>Equipment &gt; $5000</t>
  </si>
  <si>
    <t>Domestic Airfare</t>
  </si>
  <si>
    <t>Domestic Mileage, Taxi</t>
  </si>
  <si>
    <t>Domestic Hotel</t>
  </si>
  <si>
    <t>Participant Support Costs</t>
  </si>
  <si>
    <t>Lab Supplies</t>
  </si>
  <si>
    <t>Publications</t>
  </si>
  <si>
    <t>Consultant</t>
  </si>
  <si>
    <t>Computer Services</t>
  </si>
  <si>
    <t>Subcontract 1 &lt; $25K</t>
  </si>
  <si>
    <t>Subcontract 1 &gt; $25K</t>
  </si>
  <si>
    <t>Subcontract 2 &lt; $25K</t>
  </si>
  <si>
    <t>Subcontract 2 &gt; $25K</t>
  </si>
  <si>
    <t>Total Sub &lt; $25K</t>
  </si>
  <si>
    <t>Total Sub &gt; $25K</t>
  </si>
  <si>
    <t>Other: Grad School Fee</t>
  </si>
  <si>
    <t xml:space="preserve">Other: Tuition </t>
  </si>
  <si>
    <t>TOTAL NONPERSONNEL</t>
  </si>
  <si>
    <t>TOTAL DIRECT COSTS</t>
  </si>
  <si>
    <t>MTDC BASE</t>
  </si>
  <si>
    <t>F&amp;A Costs</t>
  </si>
  <si>
    <t>TOTAL PROJ COSTS</t>
  </si>
  <si>
    <t>Must be completed and initialed by ORSP Staff</t>
  </si>
  <si>
    <t>MAKE A COPY Before PROCEEDING</t>
  </si>
  <si>
    <t>Increase annually by</t>
  </si>
  <si>
    <t>PERIOD 1</t>
  </si>
  <si>
    <t>PERIOD 2</t>
  </si>
  <si>
    <t>PERIOD 3</t>
  </si>
  <si>
    <t>PERIOD 4</t>
  </si>
  <si>
    <t>PERIOD 5</t>
  </si>
  <si>
    <t>CUMULATIVE</t>
  </si>
  <si>
    <t>Summer Faculty Fringe</t>
  </si>
  <si>
    <t xml:space="preserve">Other: Grad School Fee </t>
  </si>
  <si>
    <t xml:space="preserve">Other: Tuition  </t>
  </si>
  <si>
    <t>Cost Share</t>
  </si>
  <si>
    <t>TOTAL</t>
  </si>
  <si>
    <t>6024 GRA #2, paid biweekly</t>
  </si>
  <si>
    <t>Other: Tuition</t>
  </si>
  <si>
    <t>TOTAL DIRECT MINUS SUBS INDIRECTS (MODULAR)</t>
  </si>
  <si>
    <t>Last 3 rows' 
FORMULAS NEED TO BE UPDATED!!</t>
  </si>
  <si>
    <t>F&amp;A for Subcontracts</t>
  </si>
  <si>
    <t>#1</t>
  </si>
  <si>
    <t>#2</t>
  </si>
  <si>
    <t>Total</t>
  </si>
  <si>
    <t>TOTAL DIRECT COSTS MINUS SUB INDIRECTS (MODULAR)</t>
  </si>
  <si>
    <t>Total Summer</t>
  </si>
  <si>
    <t>Foreign Travel</t>
  </si>
  <si>
    <t>$200/Semester (not inflated)</t>
  </si>
  <si>
    <t>$200/Semester (not Inflated)</t>
  </si>
  <si>
    <t>$400/Semester (not Inflated)</t>
  </si>
  <si>
    <t>MARQUETTE UNIVERSITY INTERNAL BUDGET WORKSHEET (PRB)</t>
  </si>
  <si>
    <t>$1450/Credit</t>
  </si>
  <si>
    <t xml:space="preserve"> $1450/Credit</t>
  </si>
  <si>
    <t>Remaining to Spend:</t>
  </si>
  <si>
    <t>Continuing enrollment fee</t>
  </si>
  <si>
    <t xml:space="preserve">cap: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</si>
</sst>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[$-409]m/d/yy\ h:mm\ AM/PM;@"/>
  </numFmts>
  <fonts count="20" x14ac:knownFonts="1">
    <font>
      <sz val="10"/>
      <name val="Arial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sz val="12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right"/>
    </xf>
    <xf numFmtId="1" fontId="4" fillId="0" borderId="0" xfId="0" applyNumberFormat="1" applyFont="1"/>
    <xf numFmtId="0" fontId="4" fillId="0" borderId="2" xfId="0" applyFont="1" applyBorder="1" applyAlignment="1" applyProtection="1">
      <alignment horizontal="left"/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Alignment="1">
      <alignment horizontal="right"/>
    </xf>
    <xf numFmtId="165" fontId="4" fillId="0" borderId="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1" xfId="0" applyFont="1" applyBorder="1"/>
    <xf numFmtId="0" fontId="4" fillId="0" borderId="0" xfId="0" applyFont="1" applyAlignment="1" applyProtection="1">
      <alignment horizontal="left"/>
      <protection locked="0"/>
    </xf>
    <xf numFmtId="2" fontId="3" fillId="0" borderId="2" xfId="0" applyNumberFormat="1" applyFont="1" applyBorder="1" applyAlignment="1">
      <alignment horizontal="center"/>
    </xf>
    <xf numFmtId="1" fontId="4" fillId="0" borderId="3" xfId="0" applyNumberFormat="1" applyFont="1" applyBorder="1"/>
    <xf numFmtId="0" fontId="4" fillId="0" borderId="3" xfId="0" applyFont="1" applyBorder="1"/>
    <xf numFmtId="41" fontId="4" fillId="0" borderId="3" xfId="0" applyNumberFormat="1" applyFont="1" applyBorder="1"/>
    <xf numFmtId="41" fontId="4" fillId="0" borderId="3" xfId="0" applyNumberFormat="1" applyFont="1" applyBorder="1" applyProtection="1">
      <protection locked="0"/>
    </xf>
    <xf numFmtId="1" fontId="3" fillId="0" borderId="3" xfId="0" applyNumberFormat="1" applyFont="1" applyBorder="1"/>
    <xf numFmtId="41" fontId="3" fillId="0" borderId="3" xfId="0" applyNumberFormat="1" applyFont="1" applyBorder="1"/>
    <xf numFmtId="41" fontId="4" fillId="0" borderId="4" xfId="0" applyNumberFormat="1" applyFont="1" applyBorder="1" applyProtection="1">
      <protection locked="0"/>
    </xf>
    <xf numFmtId="41" fontId="4" fillId="0" borderId="5" xfId="0" applyNumberFormat="1" applyFont="1" applyBorder="1"/>
    <xf numFmtId="41" fontId="3" fillId="0" borderId="4" xfId="0" applyNumberFormat="1" applyFont="1" applyBorder="1"/>
    <xf numFmtId="41" fontId="3" fillId="0" borderId="4" xfId="0" applyNumberFormat="1" applyFont="1" applyBorder="1" applyProtection="1">
      <protection locked="0"/>
    </xf>
    <xf numFmtId="41" fontId="3" fillId="0" borderId="5" xfId="0" applyNumberFormat="1" applyFont="1" applyBorder="1"/>
    <xf numFmtId="41" fontId="4" fillId="0" borderId="4" xfId="0" applyNumberFormat="1" applyFont="1" applyBorder="1"/>
    <xf numFmtId="14" fontId="4" fillId="0" borderId="2" xfId="0" quotePrefix="1" applyNumberFormat="1" applyFont="1" applyBorder="1" applyAlignment="1" applyProtection="1">
      <alignment horizontal="center"/>
      <protection locked="0"/>
    </xf>
    <xf numFmtId="0" fontId="4" fillId="0" borderId="1" xfId="0" quotePrefix="1" applyFont="1" applyBorder="1" applyAlignment="1">
      <alignment horizontal="center"/>
    </xf>
    <xf numFmtId="41" fontId="3" fillId="0" borderId="5" xfId="0" applyNumberFormat="1" applyFont="1" applyBorder="1" applyAlignment="1">
      <alignment vertical="top" wrapText="1"/>
    </xf>
    <xf numFmtId="41" fontId="3" fillId="0" borderId="4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1" fontId="4" fillId="0" borderId="4" xfId="0" applyNumberFormat="1" applyFont="1" applyBorder="1" applyAlignment="1" applyProtection="1">
      <alignment vertical="top"/>
      <protection locked="0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vertical="center" wrapText="1"/>
    </xf>
    <xf numFmtId="6" fontId="9" fillId="0" borderId="0" xfId="0" applyNumberFormat="1" applyFont="1" applyAlignment="1">
      <alignment vertical="center" wrapText="1"/>
    </xf>
    <xf numFmtId="0" fontId="3" fillId="0" borderId="1" xfId="0" quotePrefix="1" applyFont="1" applyBorder="1" applyAlignment="1">
      <alignment horizontal="center"/>
    </xf>
    <xf numFmtId="41" fontId="3" fillId="4" borderId="4" xfId="0" applyNumberFormat="1" applyFont="1" applyFill="1" applyBorder="1"/>
    <xf numFmtId="164" fontId="3" fillId="4" borderId="6" xfId="0" applyNumberFormat="1" applyFont="1" applyFill="1" applyBorder="1" applyProtection="1">
      <protection locked="0"/>
    </xf>
    <xf numFmtId="41" fontId="3" fillId="4" borderId="7" xfId="0" applyNumberFormat="1" applyFont="1" applyFill="1" applyBorder="1"/>
    <xf numFmtId="41" fontId="4" fillId="5" borderId="3" xfId="0" applyNumberFormat="1" applyFont="1" applyFill="1" applyBorder="1" applyProtection="1">
      <protection locked="0"/>
    </xf>
    <xf numFmtId="41" fontId="3" fillId="5" borderId="3" xfId="0" applyNumberFormat="1" applyFont="1" applyFill="1" applyBorder="1"/>
    <xf numFmtId="41" fontId="3" fillId="5" borderId="3" xfId="0" applyNumberFormat="1" applyFont="1" applyFill="1" applyBorder="1" applyProtection="1">
      <protection locked="0"/>
    </xf>
    <xf numFmtId="41" fontId="4" fillId="5" borderId="3" xfId="0" applyNumberFormat="1" applyFont="1" applyFill="1" applyBorder="1"/>
    <xf numFmtId="41" fontId="3" fillId="5" borderId="3" xfId="0" applyNumberFormat="1" applyFont="1" applyFill="1" applyBorder="1" applyAlignment="1">
      <alignment vertical="top" wrapText="1"/>
    </xf>
    <xf numFmtId="41" fontId="3" fillId="0" borderId="14" xfId="0" applyNumberFormat="1" applyFont="1" applyBorder="1"/>
    <xf numFmtId="41" fontId="4" fillId="0" borderId="14" xfId="0" applyNumberFormat="1" applyFont="1" applyBorder="1"/>
    <xf numFmtId="41" fontId="3" fillId="4" borderId="3" xfId="0" applyNumberFormat="1" applyFont="1" applyFill="1" applyBorder="1"/>
    <xf numFmtId="41" fontId="3" fillId="0" borderId="17" xfId="0" applyNumberFormat="1" applyFont="1" applyBorder="1"/>
    <xf numFmtId="0" fontId="4" fillId="0" borderId="14" xfId="0" applyFont="1" applyBorder="1" applyAlignment="1">
      <alignment horizontal="center"/>
    </xf>
    <xf numFmtId="43" fontId="4" fillId="0" borderId="14" xfId="0" applyNumberFormat="1" applyFont="1" applyBorder="1"/>
    <xf numFmtId="0" fontId="4" fillId="0" borderId="11" xfId="0" applyFont="1" applyBorder="1"/>
    <xf numFmtId="1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" fontId="4" fillId="0" borderId="0" xfId="0" applyNumberFormat="1" applyFont="1" applyAlignment="1">
      <alignment horizontal="right" vertical="center"/>
    </xf>
    <xf numFmtId="14" fontId="4" fillId="0" borderId="2" xfId="0" quotePrefix="1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1" fontId="3" fillId="4" borderId="3" xfId="0" applyNumberFormat="1" applyFont="1" applyFill="1" applyBorder="1" applyAlignment="1">
      <alignment vertical="center"/>
    </xf>
    <xf numFmtId="1" fontId="4" fillId="0" borderId="6" xfId="0" applyNumberFormat="1" applyFont="1" applyBorder="1" applyAlignment="1">
      <alignment vertical="center"/>
    </xf>
    <xf numFmtId="1" fontId="4" fillId="0" borderId="6" xfId="0" applyNumberFormat="1" applyFont="1" applyBorder="1" applyAlignment="1">
      <alignment horizontal="right" vertical="center"/>
    </xf>
    <xf numFmtId="1" fontId="3" fillId="0" borderId="6" xfId="0" applyNumberFormat="1" applyFont="1" applyBorder="1" applyAlignment="1">
      <alignment vertical="center"/>
    </xf>
    <xf numFmtId="2" fontId="3" fillId="0" borderId="2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1" fontId="4" fillId="0" borderId="5" xfId="0" applyNumberFormat="1" applyFont="1" applyBorder="1" applyAlignment="1">
      <alignment vertical="center"/>
    </xf>
    <xf numFmtId="41" fontId="3" fillId="0" borderId="5" xfId="0" applyNumberFormat="1" applyFont="1" applyBorder="1" applyAlignment="1">
      <alignment vertical="center"/>
    </xf>
    <xf numFmtId="41" fontId="3" fillId="4" borderId="9" xfId="0" applyNumberFormat="1" applyFont="1" applyFill="1" applyBorder="1" applyAlignment="1">
      <alignment vertical="center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3" fillId="0" borderId="5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41" fontId="4" fillId="0" borderId="4" xfId="0" applyNumberFormat="1" applyFont="1" applyBorder="1" applyAlignment="1" applyProtection="1">
      <alignment vertical="top" wrapText="1"/>
      <protection locked="0"/>
    </xf>
    <xf numFmtId="1" fontId="4" fillId="0" borderId="6" xfId="0" applyNumberFormat="1" applyFont="1" applyBorder="1"/>
    <xf numFmtId="1" fontId="4" fillId="0" borderId="6" xfId="0" applyNumberFormat="1" applyFont="1" applyBorder="1" applyAlignment="1">
      <alignment horizontal="right"/>
    </xf>
    <xf numFmtId="1" fontId="3" fillId="0" borderId="6" xfId="0" applyNumberFormat="1" applyFont="1" applyBorder="1"/>
    <xf numFmtId="1" fontId="3" fillId="0" borderId="6" xfId="0" applyNumberFormat="1" applyFont="1" applyBorder="1" applyAlignment="1">
      <alignment vertical="top" wrapText="1"/>
    </xf>
    <xf numFmtId="0" fontId="4" fillId="0" borderId="4" xfId="0" applyFont="1" applyBorder="1"/>
    <xf numFmtId="0" fontId="4" fillId="0" borderId="0" xfId="0" applyFont="1" applyProtection="1">
      <protection locked="0"/>
    </xf>
    <xf numFmtId="41" fontId="3" fillId="0" borderId="0" xfId="0" applyNumberFormat="1" applyFont="1"/>
    <xf numFmtId="41" fontId="4" fillId="0" borderId="3" xfId="0" applyNumberFormat="1" applyFont="1" applyBorder="1" applyAlignment="1" applyProtection="1">
      <alignment vertical="top" wrapText="1"/>
      <protection locked="0"/>
    </xf>
    <xf numFmtId="41" fontId="3" fillId="4" borderId="8" xfId="0" applyNumberFormat="1" applyFont="1" applyFill="1" applyBorder="1" applyAlignment="1">
      <alignment vertical="center"/>
    </xf>
    <xf numFmtId="164" fontId="3" fillId="0" borderId="0" xfId="0" applyNumberFormat="1" applyFont="1"/>
    <xf numFmtId="41" fontId="3" fillId="4" borderId="8" xfId="0" applyNumberFormat="1" applyFont="1" applyFill="1" applyBorder="1"/>
    <xf numFmtId="41" fontId="3" fillId="4" borderId="9" xfId="0" applyNumberFormat="1" applyFont="1" applyFill="1" applyBorder="1"/>
    <xf numFmtId="41" fontId="3" fillId="4" borderId="5" xfId="0" applyNumberFormat="1" applyFont="1" applyFill="1" applyBorder="1"/>
    <xf numFmtId="0" fontId="4" fillId="0" borderId="4" xfId="0" applyFont="1" applyBorder="1" applyAlignment="1">
      <alignment vertical="center" wrapText="1"/>
    </xf>
    <xf numFmtId="41" fontId="3" fillId="4" borderId="5" xfId="0" applyNumberFormat="1" applyFont="1" applyFill="1" applyBorder="1" applyAlignment="1">
      <alignment vertical="center"/>
    </xf>
    <xf numFmtId="41" fontId="3" fillId="4" borderId="28" xfId="0" applyNumberFormat="1" applyFont="1" applyFill="1" applyBorder="1" applyAlignment="1">
      <alignment vertical="center"/>
    </xf>
    <xf numFmtId="164" fontId="3" fillId="4" borderId="3" xfId="0" applyNumberFormat="1" applyFont="1" applyFill="1" applyBorder="1" applyAlignment="1" applyProtection="1">
      <alignment vertical="center"/>
      <protection locked="0"/>
    </xf>
    <xf numFmtId="41" fontId="3" fillId="4" borderId="27" xfId="0" applyNumberFormat="1" applyFont="1" applyFill="1" applyBorder="1" applyAlignment="1">
      <alignment vertical="center"/>
    </xf>
    <xf numFmtId="41" fontId="3" fillId="4" borderId="28" xfId="0" applyNumberFormat="1" applyFont="1" applyFill="1" applyBorder="1"/>
    <xf numFmtId="164" fontId="3" fillId="4" borderId="3" xfId="0" applyNumberFormat="1" applyFont="1" applyFill="1" applyBorder="1" applyProtection="1">
      <protection locked="0"/>
    </xf>
    <xf numFmtId="0" fontId="14" fillId="6" borderId="26" xfId="0" applyFont="1" applyFill="1" applyBorder="1" applyAlignment="1">
      <alignment vertical="center"/>
    </xf>
    <xf numFmtId="0" fontId="14" fillId="6" borderId="28" xfId="0" applyFont="1" applyFill="1" applyBorder="1" applyAlignment="1">
      <alignment horizontal="center" vertical="center"/>
    </xf>
    <xf numFmtId="0" fontId="14" fillId="6" borderId="26" xfId="0" applyFont="1" applyFill="1" applyBorder="1"/>
    <xf numFmtId="0" fontId="14" fillId="6" borderId="27" xfId="0" applyFont="1" applyFill="1" applyBorder="1" applyAlignment="1">
      <alignment horizontal="center"/>
    </xf>
    <xf numFmtId="0" fontId="14" fillId="6" borderId="28" xfId="0" applyFont="1" applyFill="1" applyBorder="1"/>
    <xf numFmtId="0" fontId="4" fillId="0" borderId="0" xfId="0" applyFont="1" applyAlignment="1">
      <alignment horizontal="center"/>
    </xf>
    <xf numFmtId="164" fontId="3" fillId="0" borderId="0" xfId="0" applyNumberFormat="1" applyFont="1" applyProtection="1">
      <protection locked="0"/>
    </xf>
    <xf numFmtId="41" fontId="3" fillId="0" borderId="5" xfId="0" applyNumberFormat="1" applyFont="1" applyBorder="1" applyProtection="1">
      <protection locked="0"/>
    </xf>
    <xf numFmtId="41" fontId="4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0" fontId="14" fillId="6" borderId="24" xfId="0" applyFont="1" applyFill="1" applyBorder="1"/>
    <xf numFmtId="0" fontId="14" fillId="6" borderId="24" xfId="0" applyFont="1" applyFill="1" applyBorder="1" applyAlignment="1">
      <alignment horizontal="center"/>
    </xf>
    <xf numFmtId="41" fontId="3" fillId="4" borderId="27" xfId="0" applyNumberFormat="1" applyFont="1" applyFill="1" applyBorder="1"/>
    <xf numFmtId="41" fontId="16" fillId="0" borderId="3" xfId="0" applyNumberFormat="1" applyFont="1" applyBorder="1"/>
    <xf numFmtId="41" fontId="3" fillId="7" borderId="0" xfId="0" applyNumberFormat="1" applyFont="1" applyFill="1"/>
    <xf numFmtId="41" fontId="3" fillId="4" borderId="26" xfId="0" applyNumberFormat="1" applyFont="1" applyFill="1" applyBorder="1"/>
    <xf numFmtId="0" fontId="4" fillId="0" borderId="3" xfId="0" applyFont="1" applyBorder="1" applyAlignment="1">
      <alignment horizontal="left"/>
    </xf>
    <xf numFmtId="0" fontId="14" fillId="6" borderId="36" xfId="0" applyFont="1" applyFill="1" applyBorder="1"/>
    <xf numFmtId="0" fontId="14" fillId="6" borderId="37" xfId="0" applyFont="1" applyFill="1" applyBorder="1" applyAlignment="1">
      <alignment horizontal="center"/>
    </xf>
    <xf numFmtId="0" fontId="14" fillId="6" borderId="36" xfId="0" applyFont="1" applyFill="1" applyBorder="1" applyAlignment="1">
      <alignment horizontal="center"/>
    </xf>
    <xf numFmtId="0" fontId="14" fillId="6" borderId="38" xfId="0" applyFont="1" applyFill="1" applyBorder="1" applyAlignment="1">
      <alignment horizontal="center"/>
    </xf>
    <xf numFmtId="0" fontId="14" fillId="6" borderId="26" xfId="0" applyFont="1" applyFill="1" applyBorder="1" applyAlignment="1">
      <alignment horizontal="center"/>
    </xf>
    <xf numFmtId="0" fontId="14" fillId="6" borderId="19" xfId="0" applyFont="1" applyFill="1" applyBorder="1" applyAlignment="1">
      <alignment horizontal="center"/>
    </xf>
    <xf numFmtId="0" fontId="14" fillId="6" borderId="39" xfId="0" applyFont="1" applyFill="1" applyBorder="1" applyAlignment="1">
      <alignment horizontal="center"/>
    </xf>
    <xf numFmtId="0" fontId="14" fillId="6" borderId="16" xfId="0" applyFont="1" applyFill="1" applyBorder="1"/>
    <xf numFmtId="0" fontId="4" fillId="0" borderId="3" xfId="0" applyFont="1" applyBorder="1" applyAlignment="1">
      <alignment vertical="center" wrapText="1"/>
    </xf>
    <xf numFmtId="0" fontId="4" fillId="0" borderId="5" xfId="0" applyFont="1" applyBorder="1"/>
    <xf numFmtId="0" fontId="4" fillId="0" borderId="4" xfId="0" applyFont="1" applyBorder="1" applyAlignment="1">
      <alignment horizontal="left"/>
    </xf>
    <xf numFmtId="0" fontId="14" fillId="6" borderId="40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4" fillId="0" borderId="2" xfId="0" applyFont="1" applyBorder="1"/>
    <xf numFmtId="0" fontId="4" fillId="0" borderId="1" xfId="0" applyFont="1" applyBorder="1" applyAlignment="1" applyProtection="1">
      <alignment horizontal="left"/>
      <protection locked="0"/>
    </xf>
    <xf numFmtId="0" fontId="3" fillId="4" borderId="2" xfId="0" applyFont="1" applyFill="1" applyBorder="1"/>
    <xf numFmtId="0" fontId="3" fillId="4" borderId="14" xfId="0" applyFont="1" applyFill="1" applyBorder="1"/>
    <xf numFmtId="0" fontId="3" fillId="4" borderId="30" xfId="0" applyFont="1" applyFill="1" applyBorder="1"/>
    <xf numFmtId="0" fontId="4" fillId="0" borderId="2" xfId="0" applyFont="1" applyBorder="1" applyAlignment="1">
      <alignment vertical="center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165" fontId="4" fillId="0" borderId="1" xfId="0" applyNumberFormat="1" applyFont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right"/>
    </xf>
    <xf numFmtId="0" fontId="16" fillId="0" borderId="4" xfId="0" applyFont="1" applyBorder="1" applyAlignment="1">
      <alignment horizontal="center"/>
    </xf>
    <xf numFmtId="41" fontId="16" fillId="0" borderId="5" xfId="0" applyNumberFormat="1" applyFont="1" applyBorder="1"/>
    <xf numFmtId="0" fontId="16" fillId="0" borderId="7" xfId="0" applyFont="1" applyBorder="1"/>
    <xf numFmtId="41" fontId="16" fillId="0" borderId="8" xfId="0" applyNumberFormat="1" applyFont="1" applyBorder="1"/>
    <xf numFmtId="41" fontId="16" fillId="2" borderId="9" xfId="0" applyNumberFormat="1" applyFont="1" applyFill="1" applyBorder="1"/>
    <xf numFmtId="0" fontId="13" fillId="3" borderId="0" xfId="0" applyFont="1" applyFill="1"/>
    <xf numFmtId="41" fontId="4" fillId="0" borderId="5" xfId="0" applyNumberFormat="1" applyFont="1" applyBorder="1" applyAlignment="1">
      <alignment vertical="top" wrapText="1"/>
    </xf>
    <xf numFmtId="0" fontId="4" fillId="4" borderId="0" xfId="0" applyFont="1" applyFill="1"/>
    <xf numFmtId="41" fontId="4" fillId="5" borderId="3" xfId="0" applyNumberFormat="1" applyFont="1" applyFill="1" applyBorder="1" applyAlignment="1" applyProtection="1">
      <alignment vertical="top" wrapText="1"/>
      <protection locked="0"/>
    </xf>
    <xf numFmtId="41" fontId="3" fillId="0" borderId="3" xfId="0" applyNumberFormat="1" applyFont="1" applyBorder="1" applyAlignment="1">
      <alignment vertical="center"/>
    </xf>
    <xf numFmtId="0" fontId="18" fillId="3" borderId="2" xfId="0" applyFont="1" applyFill="1" applyBorder="1"/>
    <xf numFmtId="0" fontId="18" fillId="3" borderId="0" xfId="0" applyFont="1" applyFill="1"/>
    <xf numFmtId="0" fontId="4" fillId="0" borderId="15" xfId="0" applyFont="1" applyBorder="1"/>
    <xf numFmtId="0" fontId="4" fillId="5" borderId="3" xfId="0" applyFont="1" applyFill="1" applyBorder="1" applyAlignment="1">
      <alignment horizontal="left"/>
    </xf>
    <xf numFmtId="0" fontId="14" fillId="6" borderId="28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41" fontId="4" fillId="0" borderId="3" xfId="0" applyNumberFormat="1" applyFont="1" applyBorder="1" applyAlignment="1" applyProtection="1">
      <alignment vertical="center"/>
      <protection locked="0"/>
    </xf>
    <xf numFmtId="0" fontId="19" fillId="0" borderId="41" xfId="0" applyFont="1" applyBorder="1"/>
    <xf numFmtId="0" fontId="19" fillId="0" borderId="43" xfId="0" applyFont="1" applyBorder="1"/>
    <xf numFmtId="0" fontId="3" fillId="0" borderId="29" xfId="0" applyFont="1" applyBorder="1"/>
    <xf numFmtId="3" fontId="11" fillId="0" borderId="0" xfId="0" applyNumberFormat="1" applyFont="1"/>
    <xf numFmtId="41" fontId="11" fillId="0" borderId="0" xfId="0" applyNumberFormat="1" applyFont="1"/>
    <xf numFmtId="10" fontId="3" fillId="0" borderId="3" xfId="0" applyNumberFormat="1" applyFont="1" applyBorder="1" applyAlignment="1" applyProtection="1">
      <alignment vertical="center"/>
      <protection locked="0"/>
    </xf>
    <xf numFmtId="10" fontId="3" fillId="0" borderId="3" xfId="0" applyNumberFormat="1" applyFont="1" applyBorder="1" applyProtection="1">
      <protection locked="0"/>
    </xf>
    <xf numFmtId="10" fontId="3" fillId="0" borderId="6" xfId="0" applyNumberFormat="1" applyFont="1" applyBorder="1" applyProtection="1">
      <protection locked="0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4" fillId="6" borderId="34" xfId="0" applyFont="1" applyFill="1" applyBorder="1" applyAlignment="1">
      <alignment horizontal="center" vertical="center"/>
    </xf>
    <xf numFmtId="0" fontId="14" fillId="6" borderId="3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4" borderId="33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4" borderId="31" xfId="0" applyFont="1" applyFill="1" applyBorder="1" applyAlignment="1">
      <alignment horizontal="left"/>
    </xf>
    <xf numFmtId="0" fontId="3" fillId="4" borderId="32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center"/>
    </xf>
    <xf numFmtId="0" fontId="3" fillId="4" borderId="20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33" xfId="0" applyFont="1" applyFill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4" borderId="27" xfId="0" applyFont="1" applyFill="1" applyBorder="1" applyAlignment="1">
      <alignment horizontal="left"/>
    </xf>
    <xf numFmtId="0" fontId="3" fillId="4" borderId="28" xfId="0" applyFont="1" applyFill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0" fontId="14" fillId="6" borderId="34" xfId="0" applyFont="1" applyFill="1" applyBorder="1" applyAlignment="1">
      <alignment horizontal="center"/>
    </xf>
    <xf numFmtId="0" fontId="14" fillId="6" borderId="3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3" borderId="0" xfId="0" applyFont="1" applyFill="1" applyAlignment="1">
      <alignment horizontal="lef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1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14" fillId="6" borderId="35" xfId="0" applyFont="1" applyFill="1" applyBorder="1" applyAlignment="1">
      <alignment horizontal="center"/>
    </xf>
    <xf numFmtId="0" fontId="14" fillId="6" borderId="17" xfId="0" applyFont="1" applyFill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4" fillId="6" borderId="10" xfId="0" applyFont="1" applyFill="1" applyBorder="1" applyAlignment="1">
      <alignment horizontal="center"/>
    </xf>
    <xf numFmtId="0" fontId="14" fillId="6" borderId="11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/>
    </xf>
    <xf numFmtId="0" fontId="4" fillId="0" borderId="13" xfId="0" applyFont="1" applyBorder="1" applyAlignment="1" applyProtection="1">
      <alignment horizontal="left"/>
      <protection locked="0"/>
    </xf>
    <xf numFmtId="0" fontId="3" fillId="4" borderId="6" xfId="0" applyFont="1" applyFill="1" applyBorder="1" applyAlignment="1">
      <alignment horizontal="left"/>
    </xf>
    <xf numFmtId="0" fontId="14" fillId="6" borderId="41" xfId="0" applyFont="1" applyFill="1" applyBorder="1" applyAlignment="1">
      <alignment horizontal="center"/>
    </xf>
    <xf numFmtId="0" fontId="14" fillId="6" borderId="42" xfId="0" applyFont="1" applyFill="1" applyBorder="1" applyAlignment="1">
      <alignment horizontal="center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14" fillId="6" borderId="22" xfId="0" applyFont="1" applyFill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8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zoomScaleNormal="100" zoomScaleSheetLayoutView="75" workbookViewId="0">
      <selection activeCell="C4" sqref="C4:D4"/>
    </sheetView>
  </sheetViews>
  <sheetFormatPr defaultColWidth="9.109375" defaultRowHeight="15" x14ac:dyDescent="0.25"/>
  <cols>
    <col min="1" max="1" width="8.5546875" style="54" customWidth="1"/>
    <col min="2" max="2" width="32" style="56" customWidth="1"/>
    <col min="3" max="3" width="33.44140625" style="56" customWidth="1"/>
    <col min="4" max="4" width="11.6640625" style="56" customWidth="1"/>
    <col min="5" max="5" width="14.6640625" style="56" customWidth="1"/>
    <col min="6" max="6" width="9.109375" style="56"/>
    <col min="7" max="7" width="19" style="56" customWidth="1"/>
    <col min="8" max="16384" width="9.109375" style="56"/>
  </cols>
  <sheetData>
    <row r="1" spans="1:7" ht="17.399999999999999" x14ac:dyDescent="0.25">
      <c r="B1" s="193" t="s">
        <v>90</v>
      </c>
      <c r="C1" s="193"/>
      <c r="D1" s="193"/>
      <c r="E1" s="193"/>
    </row>
    <row r="2" spans="1:7" ht="15.6" hidden="1" customHeight="1" x14ac:dyDescent="0.25">
      <c r="B2" s="194" t="s">
        <v>1</v>
      </c>
      <c r="C2" s="194"/>
      <c r="D2" s="194"/>
      <c r="E2" s="194"/>
    </row>
    <row r="3" spans="1:7" ht="18" customHeight="1" x14ac:dyDescent="0.25">
      <c r="A3" s="55"/>
      <c r="B3" s="57" t="s">
        <v>2</v>
      </c>
      <c r="C3" s="58"/>
      <c r="D3" s="57" t="s">
        <v>4</v>
      </c>
      <c r="E3" s="59" t="s">
        <v>3</v>
      </c>
    </row>
    <row r="4" spans="1:7" ht="15" customHeight="1" x14ac:dyDescent="0.25">
      <c r="A4" s="179" t="s">
        <v>5</v>
      </c>
      <c r="B4" s="179"/>
      <c r="C4" s="180"/>
      <c r="D4" s="180"/>
    </row>
    <row r="5" spans="1:7" ht="15" hidden="1" customHeight="1" x14ac:dyDescent="0.25">
      <c r="A5" s="179" t="s">
        <v>6</v>
      </c>
      <c r="B5" s="179"/>
      <c r="C5" s="137" t="s">
        <v>3</v>
      </c>
    </row>
    <row r="6" spans="1:7" ht="15" customHeight="1" x14ac:dyDescent="0.25">
      <c r="A6" s="179" t="s">
        <v>7</v>
      </c>
      <c r="B6" s="179"/>
      <c r="C6" s="136"/>
      <c r="D6" s="62" t="s">
        <v>8</v>
      </c>
      <c r="E6" s="61" t="s">
        <v>3</v>
      </c>
    </row>
    <row r="7" spans="1:7" ht="13.95" customHeight="1" x14ac:dyDescent="0.25">
      <c r="A7" s="179" t="s">
        <v>9</v>
      </c>
      <c r="B7" s="179"/>
      <c r="C7" s="201" t="s">
        <v>3</v>
      </c>
      <c r="D7" s="201"/>
      <c r="E7" s="201"/>
    </row>
    <row r="8" spans="1:7" ht="15" customHeight="1" x14ac:dyDescent="0.25">
      <c r="A8" s="179" t="s">
        <v>10</v>
      </c>
      <c r="B8" s="179"/>
      <c r="C8" s="63" t="s">
        <v>3</v>
      </c>
      <c r="D8" s="63"/>
      <c r="E8" s="63"/>
    </row>
    <row r="9" spans="1:7" ht="15" customHeight="1" x14ac:dyDescent="0.25">
      <c r="A9" s="64"/>
      <c r="B9" s="60" t="s">
        <v>11</v>
      </c>
      <c r="C9" s="65" t="s">
        <v>3</v>
      </c>
    </row>
    <row r="10" spans="1:7" ht="15.75" customHeight="1" x14ac:dyDescent="0.25">
      <c r="B10" s="57" t="s">
        <v>12</v>
      </c>
      <c r="C10" s="72">
        <v>1.02</v>
      </c>
    </row>
    <row r="11" spans="1:7" ht="9" customHeight="1" thickBot="1" x14ac:dyDescent="0.3">
      <c r="E11" s="79"/>
    </row>
    <row r="12" spans="1:7" ht="15" customHeight="1" x14ac:dyDescent="0.25">
      <c r="A12" s="69"/>
      <c r="B12" s="101" t="s">
        <v>13</v>
      </c>
      <c r="C12" s="177" t="s">
        <v>14</v>
      </c>
      <c r="D12" s="178"/>
      <c r="E12" s="102" t="s">
        <v>15</v>
      </c>
    </row>
    <row r="13" spans="1:7" ht="15" customHeight="1" x14ac:dyDescent="0.25">
      <c r="A13" s="70" t="s">
        <v>16</v>
      </c>
      <c r="B13" s="170" t="s">
        <v>17</v>
      </c>
      <c r="C13" s="171"/>
      <c r="D13" s="171"/>
      <c r="E13" s="172"/>
    </row>
    <row r="14" spans="1:7" ht="15" customHeight="1" x14ac:dyDescent="0.25">
      <c r="A14" s="69">
        <v>6000</v>
      </c>
      <c r="B14" s="73" t="s">
        <v>18</v>
      </c>
      <c r="C14" s="168"/>
      <c r="D14" s="169"/>
      <c r="E14" s="77"/>
    </row>
    <row r="15" spans="1:7" ht="15" customHeight="1" x14ac:dyDescent="0.25">
      <c r="A15" s="69">
        <v>6000</v>
      </c>
      <c r="B15" s="73" t="s">
        <v>19</v>
      </c>
      <c r="C15" s="168"/>
      <c r="D15" s="169"/>
      <c r="E15" s="77"/>
      <c r="G15" s="130"/>
    </row>
    <row r="16" spans="1:7" ht="15" customHeight="1" x14ac:dyDescent="0.25">
      <c r="A16" s="69">
        <v>6000</v>
      </c>
      <c r="B16" s="73" t="s">
        <v>19</v>
      </c>
      <c r="C16" s="168"/>
      <c r="D16" s="169"/>
      <c r="E16" s="77"/>
    </row>
    <row r="17" spans="1:6" s="55" customFormat="1" ht="15" customHeight="1" x14ac:dyDescent="0.25">
      <c r="A17" s="69">
        <v>6000</v>
      </c>
      <c r="B17" s="73" t="s">
        <v>20</v>
      </c>
      <c r="C17" s="168"/>
      <c r="D17" s="169"/>
      <c r="E17" s="77"/>
    </row>
    <row r="18" spans="1:6" ht="15" customHeight="1" x14ac:dyDescent="0.25">
      <c r="A18" s="69">
        <v>6000</v>
      </c>
      <c r="B18" s="73" t="s">
        <v>20</v>
      </c>
      <c r="C18" s="168"/>
      <c r="D18" s="169"/>
      <c r="E18" s="77"/>
    </row>
    <row r="19" spans="1:6" ht="15" customHeight="1" x14ac:dyDescent="0.25">
      <c r="A19" s="69"/>
      <c r="B19" s="73" t="s">
        <v>21</v>
      </c>
      <c r="C19" s="168"/>
      <c r="D19" s="169"/>
      <c r="E19" s="77"/>
      <c r="F19" s="130"/>
    </row>
    <row r="20" spans="1:6" ht="15.6" customHeight="1" x14ac:dyDescent="0.25">
      <c r="A20" s="69"/>
      <c r="B20" s="94" t="s">
        <v>22</v>
      </c>
      <c r="C20" s="173"/>
      <c r="D20" s="174"/>
      <c r="E20" s="77"/>
    </row>
    <row r="21" spans="1:6" ht="15" customHeight="1" x14ac:dyDescent="0.25">
      <c r="A21" s="69"/>
      <c r="B21" s="73" t="s">
        <v>23</v>
      </c>
      <c r="C21" s="168"/>
      <c r="D21" s="169"/>
      <c r="E21" s="77"/>
    </row>
    <row r="22" spans="1:6" ht="15.75" customHeight="1" x14ac:dyDescent="0.25">
      <c r="A22" s="71">
        <v>6000</v>
      </c>
      <c r="B22" s="183" t="s">
        <v>24</v>
      </c>
      <c r="C22" s="184"/>
      <c r="D22" s="184"/>
      <c r="E22" s="95">
        <f>ROUND(SUM(E14:E21),0)</f>
        <v>0</v>
      </c>
    </row>
    <row r="23" spans="1:6" ht="15" customHeight="1" x14ac:dyDescent="0.25">
      <c r="A23" s="69">
        <v>6007</v>
      </c>
      <c r="B23" s="73" t="s">
        <v>25</v>
      </c>
      <c r="C23" s="168"/>
      <c r="D23" s="169"/>
      <c r="E23" s="77"/>
    </row>
    <row r="24" spans="1:6" ht="15" customHeight="1" x14ac:dyDescent="0.25">
      <c r="A24" s="69">
        <v>6007</v>
      </c>
      <c r="B24" s="73" t="s">
        <v>26</v>
      </c>
      <c r="C24" s="168"/>
      <c r="D24" s="169"/>
      <c r="E24" s="77"/>
    </row>
    <row r="25" spans="1:6" ht="15" customHeight="1" x14ac:dyDescent="0.25">
      <c r="A25" s="69">
        <v>6007</v>
      </c>
      <c r="B25" s="73" t="s">
        <v>26</v>
      </c>
      <c r="C25" s="168"/>
      <c r="D25" s="169"/>
      <c r="E25" s="77"/>
    </row>
    <row r="26" spans="1:6" ht="15.75" customHeight="1" x14ac:dyDescent="0.25">
      <c r="A26" s="71">
        <v>6007</v>
      </c>
      <c r="B26" s="183" t="s">
        <v>85</v>
      </c>
      <c r="C26" s="184"/>
      <c r="D26" s="184"/>
      <c r="E26" s="95">
        <f>ROUND(SUM(E23:E25),0)</f>
        <v>0</v>
      </c>
    </row>
    <row r="27" spans="1:6" ht="15" customHeight="1" x14ac:dyDescent="0.25">
      <c r="A27" s="69">
        <v>6024</v>
      </c>
      <c r="B27" s="73" t="s">
        <v>29</v>
      </c>
      <c r="C27" s="168"/>
      <c r="D27" s="169"/>
      <c r="E27" s="77"/>
    </row>
    <row r="28" spans="1:6" ht="15" customHeight="1" x14ac:dyDescent="0.25">
      <c r="A28" s="69">
        <v>6024</v>
      </c>
      <c r="B28" s="73" t="s">
        <v>30</v>
      </c>
      <c r="C28" s="168"/>
      <c r="D28" s="169"/>
      <c r="E28" s="77"/>
    </row>
    <row r="29" spans="1:6" x14ac:dyDescent="0.25">
      <c r="B29" s="66" t="s">
        <v>28</v>
      </c>
      <c r="C29" s="175"/>
      <c r="D29" s="176"/>
      <c r="E29" s="66"/>
    </row>
    <row r="30" spans="1:6" ht="15.75" customHeight="1" x14ac:dyDescent="0.25">
      <c r="A30" s="71">
        <v>6024</v>
      </c>
      <c r="B30" s="183" t="s">
        <v>31</v>
      </c>
      <c r="C30" s="184"/>
      <c r="D30" s="184"/>
      <c r="E30" s="95">
        <f>ROUND(SUM(E27:E29),0)</f>
        <v>0</v>
      </c>
    </row>
    <row r="31" spans="1:6" ht="15" customHeight="1" x14ac:dyDescent="0.25">
      <c r="A31" s="69">
        <v>6195</v>
      </c>
      <c r="B31" s="196" t="s">
        <v>32</v>
      </c>
      <c r="C31" s="176"/>
      <c r="D31" s="163">
        <v>0.2331</v>
      </c>
      <c r="E31" s="74">
        <f>ROUND($D$31* SUM(E22),0)</f>
        <v>0</v>
      </c>
    </row>
    <row r="32" spans="1:6" ht="15" customHeight="1" x14ac:dyDescent="0.25">
      <c r="A32" s="69">
        <v>6195</v>
      </c>
      <c r="B32" s="196" t="s">
        <v>33</v>
      </c>
      <c r="C32" s="176"/>
      <c r="D32" s="163">
        <v>0.2331</v>
      </c>
      <c r="E32" s="74">
        <f>ROUND($D$32*E26,0)</f>
        <v>0</v>
      </c>
    </row>
    <row r="33" spans="1:5" ht="15" customHeight="1" x14ac:dyDescent="0.25">
      <c r="A33" s="69">
        <v>6195</v>
      </c>
      <c r="B33" s="196" t="s">
        <v>34</v>
      </c>
      <c r="C33" s="176"/>
      <c r="D33" s="163">
        <v>9.7999999999999997E-3</v>
      </c>
      <c r="E33" s="74">
        <f>ROUND($D$33*(E30),0)</f>
        <v>0</v>
      </c>
    </row>
    <row r="34" spans="1:5" s="55" customFormat="1" ht="15.75" customHeight="1" x14ac:dyDescent="0.25">
      <c r="A34" s="71">
        <v>6195</v>
      </c>
      <c r="B34" s="170" t="s">
        <v>35</v>
      </c>
      <c r="C34" s="171"/>
      <c r="D34" s="191"/>
      <c r="E34" s="95">
        <f>ROUND(SUM(E31:E33),0)</f>
        <v>0</v>
      </c>
    </row>
    <row r="35" spans="1:5" s="55" customFormat="1" ht="15.75" customHeight="1" thickBot="1" x14ac:dyDescent="0.3">
      <c r="A35" s="71"/>
      <c r="B35" s="166" t="s">
        <v>36</v>
      </c>
      <c r="C35" s="167"/>
      <c r="D35" s="167"/>
      <c r="E35" s="76">
        <f>SUM(E22,E26:E26,E30,E34)</f>
        <v>0</v>
      </c>
    </row>
    <row r="36" spans="1:5" s="55" customFormat="1" ht="9.6" customHeight="1" thickBot="1" x14ac:dyDescent="0.3">
      <c r="A36" s="71"/>
      <c r="B36" s="192"/>
      <c r="C36" s="192"/>
      <c r="D36" s="192"/>
      <c r="E36" s="192"/>
    </row>
    <row r="37" spans="1:5" ht="15" customHeight="1" x14ac:dyDescent="0.25">
      <c r="A37" s="70" t="s">
        <v>37</v>
      </c>
      <c r="B37" s="188" t="s">
        <v>38</v>
      </c>
      <c r="C37" s="189"/>
      <c r="D37" s="189"/>
      <c r="E37" s="190"/>
    </row>
    <row r="38" spans="1:5" ht="15.75" customHeight="1" x14ac:dyDescent="0.25">
      <c r="A38" s="71">
        <v>6245</v>
      </c>
      <c r="B38" s="73" t="s">
        <v>39</v>
      </c>
      <c r="C38" s="168"/>
      <c r="D38" s="169"/>
      <c r="E38" s="78"/>
    </row>
    <row r="39" spans="1:5" ht="15.75" customHeight="1" x14ac:dyDescent="0.25">
      <c r="A39" s="71">
        <v>6246</v>
      </c>
      <c r="B39" s="73" t="s">
        <v>40</v>
      </c>
      <c r="C39" s="168"/>
      <c r="D39" s="169"/>
      <c r="E39" s="78"/>
    </row>
    <row r="40" spans="1:5" ht="15.75" customHeight="1" x14ac:dyDescent="0.25">
      <c r="A40" s="71">
        <v>6900</v>
      </c>
      <c r="B40" s="73" t="s">
        <v>41</v>
      </c>
      <c r="C40" s="168"/>
      <c r="D40" s="169"/>
      <c r="E40" s="78"/>
    </row>
    <row r="41" spans="1:5" ht="15.75" customHeight="1" x14ac:dyDescent="0.25">
      <c r="A41" s="71">
        <v>6905</v>
      </c>
      <c r="B41" s="73" t="s">
        <v>42</v>
      </c>
      <c r="C41" s="168"/>
      <c r="D41" s="169"/>
      <c r="E41" s="78"/>
    </row>
    <row r="42" spans="1:5" ht="15.75" customHeight="1" x14ac:dyDescent="0.25">
      <c r="A42" s="71">
        <v>6910</v>
      </c>
      <c r="B42" s="73" t="s">
        <v>43</v>
      </c>
      <c r="C42" s="168"/>
      <c r="D42" s="169"/>
      <c r="E42" s="78"/>
    </row>
    <row r="43" spans="1:5" ht="15.75" customHeight="1" x14ac:dyDescent="0.25">
      <c r="A43" s="71"/>
      <c r="B43" s="73" t="s">
        <v>86</v>
      </c>
      <c r="C43" s="168"/>
      <c r="D43" s="169"/>
      <c r="E43" s="78"/>
    </row>
    <row r="44" spans="1:5" ht="15.75" customHeight="1" x14ac:dyDescent="0.25">
      <c r="A44" s="71"/>
      <c r="B44" s="73" t="s">
        <v>44</v>
      </c>
      <c r="C44" s="168"/>
      <c r="D44" s="169"/>
      <c r="E44" s="78"/>
    </row>
    <row r="45" spans="1:5" ht="15.75" customHeight="1" x14ac:dyDescent="0.25">
      <c r="A45" s="71">
        <v>6235</v>
      </c>
      <c r="B45" s="73" t="s">
        <v>45</v>
      </c>
      <c r="C45" s="168"/>
      <c r="D45" s="169"/>
      <c r="E45" s="78"/>
    </row>
    <row r="46" spans="1:5" ht="15.75" customHeight="1" x14ac:dyDescent="0.25">
      <c r="A46" s="71">
        <v>6235</v>
      </c>
      <c r="B46" s="73" t="s">
        <v>45</v>
      </c>
      <c r="C46" s="168"/>
      <c r="D46" s="169"/>
      <c r="E46" s="78"/>
    </row>
    <row r="47" spans="1:5" ht="15.75" customHeight="1" x14ac:dyDescent="0.25">
      <c r="A47" s="71">
        <v>7010</v>
      </c>
      <c r="B47" s="73" t="s">
        <v>46</v>
      </c>
      <c r="C47" s="168"/>
      <c r="D47" s="169"/>
      <c r="E47" s="78"/>
    </row>
    <row r="48" spans="1:5" ht="15.75" customHeight="1" x14ac:dyDescent="0.25">
      <c r="A48" s="71">
        <v>6500</v>
      </c>
      <c r="B48" s="73" t="s">
        <v>47</v>
      </c>
      <c r="C48" s="168"/>
      <c r="D48" s="169"/>
      <c r="E48" s="78"/>
    </row>
    <row r="49" spans="1:5" ht="15.75" customHeight="1" x14ac:dyDescent="0.25">
      <c r="A49" s="71"/>
      <c r="B49" s="73" t="s">
        <v>48</v>
      </c>
      <c r="C49" s="168"/>
      <c r="D49" s="169"/>
      <c r="E49" s="78"/>
    </row>
    <row r="50" spans="1:5" ht="15" customHeight="1" x14ac:dyDescent="0.25">
      <c r="A50" s="69">
        <v>6515</v>
      </c>
      <c r="B50" s="73" t="s">
        <v>49</v>
      </c>
      <c r="C50" s="168"/>
      <c r="D50" s="169"/>
      <c r="E50" s="78"/>
    </row>
    <row r="51" spans="1:5" ht="15" customHeight="1" x14ac:dyDescent="0.25">
      <c r="A51" s="69">
        <v>6520</v>
      </c>
      <c r="B51" s="73" t="s">
        <v>50</v>
      </c>
      <c r="C51" s="168"/>
      <c r="D51" s="169"/>
      <c r="E51" s="78"/>
    </row>
    <row r="52" spans="1:5" ht="15" customHeight="1" x14ac:dyDescent="0.25">
      <c r="A52" s="69">
        <v>6515</v>
      </c>
      <c r="B52" s="73" t="s">
        <v>51</v>
      </c>
      <c r="C52" s="168"/>
      <c r="D52" s="169"/>
      <c r="E52" s="78"/>
    </row>
    <row r="53" spans="1:5" ht="15" customHeight="1" x14ac:dyDescent="0.25">
      <c r="A53" s="69">
        <v>6520</v>
      </c>
      <c r="B53" s="73" t="s">
        <v>52</v>
      </c>
      <c r="C53" s="168"/>
      <c r="D53" s="169"/>
      <c r="E53" s="78"/>
    </row>
    <row r="54" spans="1:5" ht="15.75" customHeight="1" x14ac:dyDescent="0.25">
      <c r="A54" s="71">
        <v>6515</v>
      </c>
      <c r="B54" s="198" t="s">
        <v>53</v>
      </c>
      <c r="C54" s="199"/>
      <c r="D54" s="200"/>
      <c r="E54" s="75">
        <f>SUM(E50,E52)</f>
        <v>0</v>
      </c>
    </row>
    <row r="55" spans="1:5" ht="15.75" customHeight="1" x14ac:dyDescent="0.25">
      <c r="A55" s="71">
        <v>6520</v>
      </c>
      <c r="B55" s="198" t="s">
        <v>54</v>
      </c>
      <c r="C55" s="199"/>
      <c r="D55" s="200"/>
      <c r="E55" s="75">
        <f>SUM(E51,E53)</f>
        <v>0</v>
      </c>
    </row>
    <row r="56" spans="1:5" ht="15.75" customHeight="1" x14ac:dyDescent="0.25">
      <c r="A56" s="71"/>
      <c r="B56" s="73" t="s">
        <v>55</v>
      </c>
      <c r="C56" s="168" t="s">
        <v>87</v>
      </c>
      <c r="D56" s="169"/>
      <c r="E56" s="78"/>
    </row>
    <row r="57" spans="1:5" ht="15.75" customHeight="1" x14ac:dyDescent="0.25">
      <c r="A57" s="71">
        <v>7225</v>
      </c>
      <c r="B57" s="73" t="s">
        <v>56</v>
      </c>
      <c r="C57" s="168" t="s">
        <v>91</v>
      </c>
      <c r="D57" s="169"/>
      <c r="E57" s="75"/>
    </row>
    <row r="58" spans="1:5" s="55" customFormat="1" ht="15.75" customHeight="1" thickBot="1" x14ac:dyDescent="0.35">
      <c r="A58" s="71"/>
      <c r="B58" s="181" t="s">
        <v>57</v>
      </c>
      <c r="C58" s="182"/>
      <c r="D58" s="182"/>
      <c r="E58" s="76">
        <f>ROUND(SUM(E38:E49,E54:E57),0)</f>
        <v>0</v>
      </c>
    </row>
    <row r="59" spans="1:5" s="55" customFormat="1" ht="10.199999999999999" customHeight="1" thickBot="1" x14ac:dyDescent="0.3">
      <c r="A59" s="71"/>
      <c r="B59" s="185"/>
      <c r="C59" s="186"/>
      <c r="D59" s="186"/>
      <c r="E59" s="187"/>
    </row>
    <row r="60" spans="1:5" ht="15.75" customHeight="1" x14ac:dyDescent="0.25">
      <c r="A60" s="71"/>
      <c r="B60" s="188" t="s">
        <v>58</v>
      </c>
      <c r="C60" s="189"/>
      <c r="D60" s="195"/>
      <c r="E60" s="96">
        <f>SUM(E35,E58)</f>
        <v>0</v>
      </c>
    </row>
    <row r="61" spans="1:5" ht="15" customHeight="1" x14ac:dyDescent="0.25">
      <c r="A61" s="69"/>
      <c r="B61" s="196" t="s">
        <v>59</v>
      </c>
      <c r="C61" s="197"/>
      <c r="D61" s="176"/>
      <c r="E61" s="75">
        <f>E60- SUM(E39,E44,E55,E56:E57)</f>
        <v>0</v>
      </c>
    </row>
    <row r="62" spans="1:5" ht="15.75" customHeight="1" x14ac:dyDescent="0.25">
      <c r="A62" s="71">
        <v>7520</v>
      </c>
      <c r="B62" s="170" t="s">
        <v>60</v>
      </c>
      <c r="C62" s="191"/>
      <c r="D62" s="97">
        <v>0.54500000000000004</v>
      </c>
      <c r="E62" s="95">
        <f>ROUND(SUM(E61*$D$62),0)</f>
        <v>0</v>
      </c>
    </row>
    <row r="63" spans="1:5" ht="15.75" customHeight="1" thickBot="1" x14ac:dyDescent="0.3">
      <c r="A63" s="71"/>
      <c r="B63" s="166" t="s">
        <v>61</v>
      </c>
      <c r="C63" s="167"/>
      <c r="D63" s="167"/>
      <c r="E63" s="76">
        <f>SUM(E60,E62)</f>
        <v>0</v>
      </c>
    </row>
  </sheetData>
  <sheetProtection selectLockedCells="1"/>
  <mergeCells count="61">
    <mergeCell ref="C53:D53"/>
    <mergeCell ref="C56:D56"/>
    <mergeCell ref="C57:D57"/>
    <mergeCell ref="C48:D48"/>
    <mergeCell ref="C49:D49"/>
    <mergeCell ref="C50:D50"/>
    <mergeCell ref="C51:D51"/>
    <mergeCell ref="C52:D52"/>
    <mergeCell ref="C42:D42"/>
    <mergeCell ref="C44:D44"/>
    <mergeCell ref="C43:D43"/>
    <mergeCell ref="C46:D46"/>
    <mergeCell ref="C47:D47"/>
    <mergeCell ref="C45:D45"/>
    <mergeCell ref="B1:E1"/>
    <mergeCell ref="B2:E2"/>
    <mergeCell ref="B34:D34"/>
    <mergeCell ref="B60:D60"/>
    <mergeCell ref="B61:D61"/>
    <mergeCell ref="B31:C31"/>
    <mergeCell ref="B32:C32"/>
    <mergeCell ref="B33:C33"/>
    <mergeCell ref="B54:D54"/>
    <mergeCell ref="B55:D55"/>
    <mergeCell ref="C7:E7"/>
    <mergeCell ref="C14:D14"/>
    <mergeCell ref="C15:D15"/>
    <mergeCell ref="C16:D16"/>
    <mergeCell ref="C17:D17"/>
    <mergeCell ref="C18:D18"/>
    <mergeCell ref="B58:D58"/>
    <mergeCell ref="B63:D63"/>
    <mergeCell ref="B22:D22"/>
    <mergeCell ref="B30:D30"/>
    <mergeCell ref="B26:D26"/>
    <mergeCell ref="B59:E59"/>
    <mergeCell ref="B37:E37"/>
    <mergeCell ref="B62:C62"/>
    <mergeCell ref="C23:D23"/>
    <mergeCell ref="C25:D25"/>
    <mergeCell ref="C27:D27"/>
    <mergeCell ref="C28:D28"/>
    <mergeCell ref="C38:D38"/>
    <mergeCell ref="C39:D39"/>
    <mergeCell ref="C40:D40"/>
    <mergeCell ref="B36:E36"/>
    <mergeCell ref="C12:D12"/>
    <mergeCell ref="A4:B4"/>
    <mergeCell ref="A5:B5"/>
    <mergeCell ref="A6:B6"/>
    <mergeCell ref="A7:B7"/>
    <mergeCell ref="A8:B8"/>
    <mergeCell ref="C4:D4"/>
    <mergeCell ref="B35:D35"/>
    <mergeCell ref="C41:D41"/>
    <mergeCell ref="C24:D24"/>
    <mergeCell ref="B13:E13"/>
    <mergeCell ref="C19:D19"/>
    <mergeCell ref="C20:D20"/>
    <mergeCell ref="C21:D21"/>
    <mergeCell ref="C29:D29"/>
  </mergeCells>
  <pageMargins left="1" right="0.75" top="0.25" bottom="0.5" header="0.5" footer="0"/>
  <pageSetup scale="81" orientation="portrait" r:id="rId1"/>
  <headerFooter scaleWithDoc="0" alignWithMargins="0">
    <oddFooter>&amp;LORSP Internal BUDGET Worksheet (rev. 2/19/2025)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2126-7D6E-4065-B58C-D9B9876BCC31}">
  <dimension ref="A1:G63"/>
  <sheetViews>
    <sheetView topLeftCell="B7" zoomScaleNormal="100" workbookViewId="0">
      <selection activeCell="B32" sqref="B32:C32"/>
    </sheetView>
  </sheetViews>
  <sheetFormatPr defaultRowHeight="13.2" x14ac:dyDescent="0.25"/>
  <cols>
    <col min="1" max="1" width="9.109375" hidden="1" customWidth="1"/>
    <col min="2" max="2" width="28.88671875" customWidth="1"/>
    <col min="3" max="3" width="21" customWidth="1"/>
    <col min="4" max="4" width="9.109375" customWidth="1"/>
    <col min="5" max="5" width="11.109375" customWidth="1"/>
    <col min="6" max="6" width="11.5546875" customWidth="1"/>
    <col min="7" max="7" width="11.6640625" customWidth="1"/>
  </cols>
  <sheetData>
    <row r="1" spans="1:7" ht="17.399999999999999" x14ac:dyDescent="0.3">
      <c r="A1" s="6"/>
      <c r="B1" s="234" t="s">
        <v>90</v>
      </c>
      <c r="C1" s="234"/>
      <c r="D1" s="234"/>
      <c r="E1" s="234"/>
      <c r="F1" s="234"/>
      <c r="G1" s="234"/>
    </row>
    <row r="2" spans="1:7" ht="15" hidden="1" x14ac:dyDescent="0.25">
      <c r="A2" s="6"/>
      <c r="B2" s="235" t="s">
        <v>62</v>
      </c>
      <c r="C2" s="236"/>
      <c r="D2" s="236"/>
      <c r="E2" s="236"/>
      <c r="F2" s="236"/>
      <c r="G2" s="236"/>
    </row>
    <row r="3" spans="1:7" ht="15.6" x14ac:dyDescent="0.3">
      <c r="A3" s="2"/>
      <c r="B3" s="9" t="s">
        <v>2</v>
      </c>
      <c r="C3" s="38"/>
      <c r="D3" s="9" t="s">
        <v>4</v>
      </c>
      <c r="E3" s="13" t="s">
        <v>3</v>
      </c>
      <c r="F3" s="2"/>
      <c r="G3" s="1"/>
    </row>
    <row r="4" spans="1:7" ht="15" x14ac:dyDescent="0.25">
      <c r="A4" s="228" t="s">
        <v>5</v>
      </c>
      <c r="B4" s="228"/>
      <c r="C4" s="237" t="s">
        <v>63</v>
      </c>
      <c r="D4" s="237"/>
      <c r="E4" s="237"/>
      <c r="F4" s="1"/>
      <c r="G4" s="1"/>
    </row>
    <row r="5" spans="1:7" ht="15" x14ac:dyDescent="0.25">
      <c r="A5" s="228" t="s">
        <v>6</v>
      </c>
      <c r="B5" s="228"/>
      <c r="C5" s="10" t="s">
        <v>3</v>
      </c>
      <c r="D5" s="1"/>
      <c r="E5" s="1"/>
      <c r="F5" s="1"/>
      <c r="G5" s="1"/>
    </row>
    <row r="6" spans="1:7" ht="15" x14ac:dyDescent="0.25">
      <c r="A6" s="228" t="s">
        <v>7</v>
      </c>
      <c r="B6" s="228"/>
      <c r="C6" s="131"/>
      <c r="D6" s="12" t="s">
        <v>8</v>
      </c>
      <c r="E6" s="8"/>
      <c r="F6" s="1"/>
      <c r="G6" s="1"/>
    </row>
    <row r="7" spans="1:7" ht="15" x14ac:dyDescent="0.25">
      <c r="A7" s="228" t="s">
        <v>9</v>
      </c>
      <c r="B7" s="228"/>
      <c r="C7" s="229"/>
      <c r="D7" s="230"/>
      <c r="E7" s="230"/>
      <c r="F7" s="230"/>
      <c r="G7" s="230"/>
    </row>
    <row r="8" spans="1:7" ht="15" x14ac:dyDescent="0.25">
      <c r="A8" s="228" t="s">
        <v>10</v>
      </c>
      <c r="B8" s="228"/>
      <c r="C8" s="7"/>
      <c r="D8" s="7"/>
      <c r="E8" s="7"/>
      <c r="F8" s="14"/>
      <c r="G8" s="1"/>
    </row>
    <row r="9" spans="1:7" ht="15" x14ac:dyDescent="0.25">
      <c r="A9" s="5"/>
      <c r="B9" s="3" t="s">
        <v>11</v>
      </c>
      <c r="C9" s="28"/>
      <c r="D9" s="1"/>
      <c r="E9" s="1"/>
      <c r="F9" s="4"/>
      <c r="G9" s="1"/>
    </row>
    <row r="10" spans="1:7" ht="15.6" x14ac:dyDescent="0.3">
      <c r="A10" s="6"/>
      <c r="B10" s="9" t="s">
        <v>64</v>
      </c>
      <c r="C10" s="15">
        <v>1.02</v>
      </c>
      <c r="D10" s="1"/>
      <c r="E10" s="1"/>
      <c r="F10" s="1"/>
      <c r="G10" s="1"/>
    </row>
    <row r="11" spans="1:7" ht="15.6" thickBot="1" x14ac:dyDescent="0.3">
      <c r="A11" s="6"/>
      <c r="B11" s="1"/>
      <c r="C11" s="1"/>
      <c r="D11" s="1"/>
      <c r="E11" s="1"/>
      <c r="F11" s="1"/>
      <c r="G11" s="1"/>
    </row>
    <row r="12" spans="1:7" ht="15" x14ac:dyDescent="0.25">
      <c r="A12" s="81"/>
      <c r="B12" s="103" t="s">
        <v>13</v>
      </c>
      <c r="C12" s="231" t="s">
        <v>14</v>
      </c>
      <c r="D12" s="232"/>
      <c r="E12" s="104" t="s">
        <v>65</v>
      </c>
      <c r="F12" s="104" t="s">
        <v>66</v>
      </c>
      <c r="G12" s="154" t="s">
        <v>75</v>
      </c>
    </row>
    <row r="13" spans="1:7" ht="15.6" x14ac:dyDescent="0.3">
      <c r="A13" s="82" t="s">
        <v>16</v>
      </c>
      <c r="B13" s="224" t="s">
        <v>17</v>
      </c>
      <c r="C13" s="225"/>
      <c r="D13" s="225"/>
      <c r="E13" s="225"/>
      <c r="F13" s="225"/>
      <c r="G13" s="233"/>
    </row>
    <row r="14" spans="1:7" ht="15.6" x14ac:dyDescent="0.3">
      <c r="A14" s="81">
        <v>6000</v>
      </c>
      <c r="B14" s="85" t="s">
        <v>18</v>
      </c>
      <c r="C14" s="205"/>
      <c r="D14" s="206"/>
      <c r="E14" s="19"/>
      <c r="F14" s="19">
        <f>ROUND(SUM(E14*$C$10),0)</f>
        <v>0</v>
      </c>
      <c r="G14" s="26">
        <f t="shared" ref="G14:G25" si="0">SUM(E14,F14)</f>
        <v>0</v>
      </c>
    </row>
    <row r="15" spans="1:7" ht="15.6" x14ac:dyDescent="0.3">
      <c r="A15" s="81">
        <v>6000</v>
      </c>
      <c r="B15" s="85" t="s">
        <v>19</v>
      </c>
      <c r="C15" s="205"/>
      <c r="D15" s="206"/>
      <c r="E15" s="19"/>
      <c r="F15" s="19">
        <f t="shared" ref="F15:F21" si="1">ROUND(SUM(E15*$C$10),0)</f>
        <v>0</v>
      </c>
      <c r="G15" s="26">
        <f t="shared" si="0"/>
        <v>0</v>
      </c>
    </row>
    <row r="16" spans="1:7" ht="15.6" x14ac:dyDescent="0.3">
      <c r="A16" s="81">
        <v>6000</v>
      </c>
      <c r="B16" s="85" t="s">
        <v>19</v>
      </c>
      <c r="C16" s="205"/>
      <c r="D16" s="206"/>
      <c r="E16" s="19"/>
      <c r="F16" s="19">
        <f t="shared" si="1"/>
        <v>0</v>
      </c>
      <c r="G16" s="26">
        <f t="shared" si="0"/>
        <v>0</v>
      </c>
    </row>
    <row r="17" spans="1:7" ht="15.6" x14ac:dyDescent="0.3">
      <c r="A17" s="81">
        <v>6000</v>
      </c>
      <c r="B17" s="85" t="s">
        <v>20</v>
      </c>
      <c r="C17" s="205"/>
      <c r="D17" s="206"/>
      <c r="E17" s="19"/>
      <c r="F17" s="19">
        <f t="shared" si="1"/>
        <v>0</v>
      </c>
      <c r="G17" s="26">
        <f t="shared" si="0"/>
        <v>0</v>
      </c>
    </row>
    <row r="18" spans="1:7" ht="15.6" x14ac:dyDescent="0.3">
      <c r="A18" s="81">
        <v>6000</v>
      </c>
      <c r="B18" s="85" t="s">
        <v>20</v>
      </c>
      <c r="C18" s="205"/>
      <c r="D18" s="206"/>
      <c r="E18" s="19"/>
      <c r="F18" s="19">
        <f t="shared" si="1"/>
        <v>0</v>
      </c>
      <c r="G18" s="26">
        <f t="shared" si="0"/>
        <v>0</v>
      </c>
    </row>
    <row r="19" spans="1:7" ht="15.6" x14ac:dyDescent="0.3">
      <c r="A19" s="81"/>
      <c r="B19" s="73" t="s">
        <v>21</v>
      </c>
      <c r="C19" s="205"/>
      <c r="D19" s="206"/>
      <c r="E19" s="19"/>
      <c r="F19" s="19">
        <f t="shared" si="1"/>
        <v>0</v>
      </c>
      <c r="G19" s="26">
        <f t="shared" si="0"/>
        <v>0</v>
      </c>
    </row>
    <row r="20" spans="1:7" ht="18" customHeight="1" x14ac:dyDescent="0.3">
      <c r="A20" s="81"/>
      <c r="B20" s="94" t="s">
        <v>22</v>
      </c>
      <c r="C20" s="226"/>
      <c r="D20" s="227"/>
      <c r="E20" s="19"/>
      <c r="F20" s="19">
        <f t="shared" si="1"/>
        <v>0</v>
      </c>
      <c r="G20" s="26">
        <f t="shared" si="0"/>
        <v>0</v>
      </c>
    </row>
    <row r="21" spans="1:7" ht="15.6" x14ac:dyDescent="0.3">
      <c r="A21" s="81"/>
      <c r="B21" s="73" t="s">
        <v>23</v>
      </c>
      <c r="C21" s="205"/>
      <c r="D21" s="206"/>
      <c r="E21" s="19"/>
      <c r="F21" s="19">
        <f t="shared" si="1"/>
        <v>0</v>
      </c>
      <c r="G21" s="26">
        <f t="shared" si="0"/>
        <v>0</v>
      </c>
    </row>
    <row r="22" spans="1:7" ht="15.6" x14ac:dyDescent="0.3">
      <c r="A22" s="83">
        <v>6000</v>
      </c>
      <c r="B22" s="224" t="s">
        <v>24</v>
      </c>
      <c r="C22" s="225"/>
      <c r="D22" s="225"/>
      <c r="E22" s="49">
        <f>ROUND(SUM(E14:E21),0)</f>
        <v>0</v>
      </c>
      <c r="F22" s="49">
        <f>ROUND(SUM(F14:F21),0)</f>
        <v>0</v>
      </c>
      <c r="G22" s="93">
        <f>SUM(E22,F22)</f>
        <v>0</v>
      </c>
    </row>
    <row r="23" spans="1:7" ht="15.6" x14ac:dyDescent="0.3">
      <c r="A23" s="81">
        <v>6007</v>
      </c>
      <c r="B23" s="85" t="s">
        <v>25</v>
      </c>
      <c r="C23" s="205"/>
      <c r="D23" s="206"/>
      <c r="E23" s="19"/>
      <c r="F23" s="19">
        <f t="shared" ref="F23:F25" si="2">ROUND(SUM(E23*$C$10),0)</f>
        <v>0</v>
      </c>
      <c r="G23" s="26">
        <f t="shared" si="0"/>
        <v>0</v>
      </c>
    </row>
    <row r="24" spans="1:7" ht="15.6" x14ac:dyDescent="0.3">
      <c r="A24" s="81">
        <v>6007</v>
      </c>
      <c r="B24" s="85" t="s">
        <v>26</v>
      </c>
      <c r="C24" s="205"/>
      <c r="D24" s="206"/>
      <c r="E24" s="19"/>
      <c r="F24" s="19">
        <f t="shared" si="2"/>
        <v>0</v>
      </c>
      <c r="G24" s="26">
        <f t="shared" si="0"/>
        <v>0</v>
      </c>
    </row>
    <row r="25" spans="1:7" ht="15.6" x14ac:dyDescent="0.3">
      <c r="A25" s="81">
        <v>6007</v>
      </c>
      <c r="B25" s="85" t="s">
        <v>26</v>
      </c>
      <c r="C25" s="205"/>
      <c r="D25" s="206"/>
      <c r="E25" s="19"/>
      <c r="F25" s="19">
        <f t="shared" si="2"/>
        <v>0</v>
      </c>
      <c r="G25" s="26">
        <f t="shared" si="0"/>
        <v>0</v>
      </c>
    </row>
    <row r="26" spans="1:7" ht="15.6" x14ac:dyDescent="0.3">
      <c r="A26" s="83">
        <v>6007</v>
      </c>
      <c r="B26" s="224" t="s">
        <v>27</v>
      </c>
      <c r="C26" s="225"/>
      <c r="D26" s="225"/>
      <c r="E26" s="49">
        <f>+E23+E24+E25</f>
        <v>0</v>
      </c>
      <c r="F26" s="49">
        <f>+F23+F24+F25</f>
        <v>0</v>
      </c>
      <c r="G26" s="93">
        <f>+G23+G24+G25</f>
        <v>0</v>
      </c>
    </row>
    <row r="27" spans="1:7" ht="15.6" x14ac:dyDescent="0.3">
      <c r="A27" s="81">
        <v>6024</v>
      </c>
      <c r="B27" s="85" t="s">
        <v>29</v>
      </c>
      <c r="C27" s="205"/>
      <c r="D27" s="206"/>
      <c r="E27" s="19"/>
      <c r="F27" s="88">
        <f t="shared" ref="F27:F28" si="3">ROUND(SUM(E27*$C$10),0)</f>
        <v>0</v>
      </c>
      <c r="G27" s="26">
        <f t="shared" ref="G27:G28" si="4">SUM(E27,F27)</f>
        <v>0</v>
      </c>
    </row>
    <row r="28" spans="1:7" ht="15.6" x14ac:dyDescent="0.3">
      <c r="A28" s="81">
        <v>6024</v>
      </c>
      <c r="B28" s="85" t="s">
        <v>30</v>
      </c>
      <c r="C28" s="205"/>
      <c r="D28" s="206"/>
      <c r="E28" s="19"/>
      <c r="F28" s="88">
        <f t="shared" si="3"/>
        <v>0</v>
      </c>
      <c r="G28" s="26">
        <f t="shared" si="4"/>
        <v>0</v>
      </c>
    </row>
    <row r="29" spans="1:7" ht="15.6" x14ac:dyDescent="0.3">
      <c r="A29" s="81">
        <v>6024</v>
      </c>
      <c r="B29" s="85" t="s">
        <v>28</v>
      </c>
      <c r="C29" s="205"/>
      <c r="D29" s="206"/>
      <c r="E29" s="19"/>
      <c r="F29" s="88">
        <f t="shared" ref="F29" si="5">ROUND(SUM(E29*$C$10),0)</f>
        <v>0</v>
      </c>
      <c r="G29" s="26">
        <f t="shared" ref="G29" si="6">SUM(E29,F29)</f>
        <v>0</v>
      </c>
    </row>
    <row r="30" spans="1:7" ht="15.6" x14ac:dyDescent="0.3">
      <c r="A30" s="83">
        <v>6024</v>
      </c>
      <c r="B30" s="216" t="s">
        <v>31</v>
      </c>
      <c r="C30" s="219"/>
      <c r="D30" s="217"/>
      <c r="E30" s="49">
        <f>SUM(E27:E29)</f>
        <v>0</v>
      </c>
      <c r="F30" s="49">
        <f>SUM(F27:F29)</f>
        <v>0</v>
      </c>
      <c r="G30" s="93">
        <f>SUM(E30,F30)</f>
        <v>0</v>
      </c>
    </row>
    <row r="31" spans="1:7" ht="15.6" x14ac:dyDescent="0.3">
      <c r="A31" s="81">
        <v>6195</v>
      </c>
      <c r="B31" s="213" t="s">
        <v>32</v>
      </c>
      <c r="C31" s="215"/>
      <c r="D31" s="164">
        <v>0.2331</v>
      </c>
      <c r="E31" s="18">
        <f>ROUND($D$31*SUM(E22),0)</f>
        <v>0</v>
      </c>
      <c r="F31" s="18">
        <f>ROUND($D$31*SUM(F22),0)</f>
        <v>0</v>
      </c>
      <c r="G31" s="26">
        <f>SUM(E31,F31)</f>
        <v>0</v>
      </c>
    </row>
    <row r="32" spans="1:7" ht="15.6" x14ac:dyDescent="0.3">
      <c r="A32" s="81">
        <v>6195</v>
      </c>
      <c r="B32" s="213" t="s">
        <v>71</v>
      </c>
      <c r="C32" s="215"/>
      <c r="D32" s="164">
        <v>0.2331</v>
      </c>
      <c r="E32" s="18">
        <f>ROUND($D$32*E26,0)</f>
        <v>0</v>
      </c>
      <c r="F32" s="18">
        <f>ROUND($D$32*F26,0)</f>
        <v>0</v>
      </c>
      <c r="G32" s="26">
        <f>SUM(E32,F32)</f>
        <v>0</v>
      </c>
    </row>
    <row r="33" spans="1:7" ht="15.6" x14ac:dyDescent="0.3">
      <c r="A33" s="81">
        <v>6195</v>
      </c>
      <c r="B33" s="213" t="s">
        <v>34</v>
      </c>
      <c r="C33" s="215"/>
      <c r="D33" s="164">
        <v>9.7999999999999997E-3</v>
      </c>
      <c r="E33" s="18">
        <f>ROUND($D$33*(E30),0)</f>
        <v>0</v>
      </c>
      <c r="F33" s="18">
        <f>ROUND($D$33*(F30),0)</f>
        <v>0</v>
      </c>
      <c r="G33" s="26">
        <f>SUM(E33,F33)</f>
        <v>0</v>
      </c>
    </row>
    <row r="34" spans="1:7" ht="15.6" x14ac:dyDescent="0.3">
      <c r="A34" s="83">
        <v>6195</v>
      </c>
      <c r="B34" s="216" t="s">
        <v>35</v>
      </c>
      <c r="C34" s="219"/>
      <c r="D34" s="217"/>
      <c r="E34" s="49">
        <f>ROUND(SUM(E31:E33),0)</f>
        <v>0</v>
      </c>
      <c r="F34" s="49">
        <f>ROUND(SUM(F31:F33),0)</f>
        <v>0</v>
      </c>
      <c r="G34" s="93">
        <f>ROUND(SUM(G31:G33),0)</f>
        <v>0</v>
      </c>
    </row>
    <row r="35" spans="1:7" ht="16.2" thickBot="1" x14ac:dyDescent="0.35">
      <c r="A35" s="83"/>
      <c r="B35" s="181" t="s">
        <v>36</v>
      </c>
      <c r="C35" s="182"/>
      <c r="D35" s="182"/>
      <c r="E35" s="91">
        <f>SUM(E22,E26:E26,E34,E30)</f>
        <v>0</v>
      </c>
      <c r="F35" s="91">
        <f>SUM(F22,F26:F26,F34,F30)</f>
        <v>0</v>
      </c>
      <c r="G35" s="92">
        <f>SUM(E35,F35)</f>
        <v>0</v>
      </c>
    </row>
    <row r="36" spans="1:7" ht="10.5" customHeight="1" thickBot="1" x14ac:dyDescent="0.35">
      <c r="A36" s="83"/>
      <c r="B36" s="223"/>
      <c r="C36" s="223"/>
      <c r="D36" s="223"/>
      <c r="E36" s="223"/>
      <c r="F36" s="223"/>
      <c r="G36" s="223"/>
    </row>
    <row r="37" spans="1:7" ht="15.6" x14ac:dyDescent="0.3">
      <c r="A37" s="82" t="s">
        <v>37</v>
      </c>
      <c r="B37" s="220" t="s">
        <v>38</v>
      </c>
      <c r="C37" s="221"/>
      <c r="D37" s="221"/>
      <c r="E37" s="221"/>
      <c r="F37" s="221"/>
      <c r="G37" s="222"/>
    </row>
    <row r="38" spans="1:7" ht="15.6" x14ac:dyDescent="0.3">
      <c r="A38" s="83">
        <v>6245</v>
      </c>
      <c r="B38" s="85" t="s">
        <v>39</v>
      </c>
      <c r="C38" s="218"/>
      <c r="D38" s="215"/>
      <c r="E38" s="19"/>
      <c r="F38" s="19"/>
      <c r="G38" s="26">
        <f>SUM(E38,F38)</f>
        <v>0</v>
      </c>
    </row>
    <row r="39" spans="1:7" ht="15.6" x14ac:dyDescent="0.3">
      <c r="A39" s="83">
        <v>6246</v>
      </c>
      <c r="B39" s="85" t="s">
        <v>40</v>
      </c>
      <c r="C39" s="205"/>
      <c r="D39" s="206"/>
      <c r="E39" s="19"/>
      <c r="F39" s="19"/>
      <c r="G39" s="26">
        <f t="shared" ref="G39:G57" si="7">SUM(E39,F39)</f>
        <v>0</v>
      </c>
    </row>
    <row r="40" spans="1:7" ht="15.6" x14ac:dyDescent="0.3">
      <c r="A40" s="83">
        <v>6900</v>
      </c>
      <c r="B40" s="85" t="s">
        <v>41</v>
      </c>
      <c r="C40" s="205"/>
      <c r="D40" s="206"/>
      <c r="E40" s="19"/>
      <c r="F40" s="19"/>
      <c r="G40" s="26">
        <f t="shared" si="7"/>
        <v>0</v>
      </c>
    </row>
    <row r="41" spans="1:7" ht="15.6" x14ac:dyDescent="0.3">
      <c r="A41" s="83">
        <v>6905</v>
      </c>
      <c r="B41" s="85" t="s">
        <v>42</v>
      </c>
      <c r="C41" s="205"/>
      <c r="D41" s="206"/>
      <c r="E41" s="19"/>
      <c r="F41" s="19"/>
      <c r="G41" s="26">
        <f t="shared" si="7"/>
        <v>0</v>
      </c>
    </row>
    <row r="42" spans="1:7" ht="15.6" x14ac:dyDescent="0.3">
      <c r="A42" s="83">
        <v>6910</v>
      </c>
      <c r="B42" s="85" t="s">
        <v>43</v>
      </c>
      <c r="C42" s="205"/>
      <c r="D42" s="206"/>
      <c r="E42" s="19"/>
      <c r="F42" s="19"/>
      <c r="G42" s="26">
        <f t="shared" si="7"/>
        <v>0</v>
      </c>
    </row>
    <row r="43" spans="1:7" ht="15.6" x14ac:dyDescent="0.3">
      <c r="A43" s="83"/>
      <c r="B43" s="85" t="s">
        <v>86</v>
      </c>
      <c r="C43" s="205"/>
      <c r="D43" s="206"/>
      <c r="E43" s="19"/>
      <c r="F43" s="19"/>
      <c r="G43" s="26">
        <f t="shared" si="7"/>
        <v>0</v>
      </c>
    </row>
    <row r="44" spans="1:7" ht="15.6" x14ac:dyDescent="0.3">
      <c r="A44" s="83"/>
      <c r="B44" s="85" t="s">
        <v>44</v>
      </c>
      <c r="C44" s="205"/>
      <c r="D44" s="206"/>
      <c r="E44" s="19"/>
      <c r="F44" s="19"/>
      <c r="G44" s="26">
        <f t="shared" si="7"/>
        <v>0</v>
      </c>
    </row>
    <row r="45" spans="1:7" ht="15.6" x14ac:dyDescent="0.3">
      <c r="A45" s="83">
        <v>6235</v>
      </c>
      <c r="B45" s="85" t="s">
        <v>45</v>
      </c>
      <c r="C45" s="205"/>
      <c r="D45" s="206"/>
      <c r="E45" s="19"/>
      <c r="F45" s="19"/>
      <c r="G45" s="26">
        <f t="shared" si="7"/>
        <v>0</v>
      </c>
    </row>
    <row r="46" spans="1:7" ht="15.6" x14ac:dyDescent="0.3">
      <c r="A46" s="83">
        <v>6235</v>
      </c>
      <c r="B46" s="85" t="s">
        <v>45</v>
      </c>
      <c r="C46" s="205"/>
      <c r="D46" s="206"/>
      <c r="E46" s="19"/>
      <c r="F46" s="19"/>
      <c r="G46" s="26">
        <f t="shared" si="7"/>
        <v>0</v>
      </c>
    </row>
    <row r="47" spans="1:7" ht="15.6" x14ac:dyDescent="0.3">
      <c r="A47" s="83">
        <v>7010</v>
      </c>
      <c r="B47" s="85" t="s">
        <v>46</v>
      </c>
      <c r="C47" s="205"/>
      <c r="D47" s="206"/>
      <c r="E47" s="19"/>
      <c r="F47" s="19"/>
      <c r="G47" s="26">
        <f t="shared" si="7"/>
        <v>0</v>
      </c>
    </row>
    <row r="48" spans="1:7" ht="15.6" x14ac:dyDescent="0.3">
      <c r="A48" s="6"/>
      <c r="B48" s="85" t="s">
        <v>47</v>
      </c>
      <c r="C48" s="218"/>
      <c r="D48" s="215"/>
      <c r="E48" s="19"/>
      <c r="F48" s="19"/>
      <c r="G48" s="26">
        <f t="shared" si="7"/>
        <v>0</v>
      </c>
    </row>
    <row r="49" spans="1:7" ht="15.6" x14ac:dyDescent="0.3">
      <c r="A49" s="83"/>
      <c r="B49" s="85" t="s">
        <v>48</v>
      </c>
      <c r="C49" s="205"/>
      <c r="D49" s="206"/>
      <c r="E49" s="19"/>
      <c r="F49" s="19"/>
      <c r="G49" s="26">
        <f t="shared" si="7"/>
        <v>0</v>
      </c>
    </row>
    <row r="50" spans="1:7" ht="15.6" x14ac:dyDescent="0.3">
      <c r="A50" s="83"/>
      <c r="B50" s="73" t="s">
        <v>49</v>
      </c>
      <c r="C50" s="205"/>
      <c r="D50" s="206"/>
      <c r="E50" s="19"/>
      <c r="F50" s="19"/>
      <c r="G50" s="26">
        <f t="shared" si="7"/>
        <v>0</v>
      </c>
    </row>
    <row r="51" spans="1:7" ht="15.6" x14ac:dyDescent="0.3">
      <c r="A51" s="83"/>
      <c r="B51" s="73" t="s">
        <v>50</v>
      </c>
      <c r="C51" s="205"/>
      <c r="D51" s="206"/>
      <c r="E51" s="19"/>
      <c r="F51" s="19"/>
      <c r="G51" s="26">
        <f t="shared" si="7"/>
        <v>0</v>
      </c>
    </row>
    <row r="52" spans="1:7" ht="15.6" x14ac:dyDescent="0.3">
      <c r="A52" s="83"/>
      <c r="B52" s="73" t="s">
        <v>51</v>
      </c>
      <c r="C52" s="205"/>
      <c r="D52" s="206"/>
      <c r="E52" s="19"/>
      <c r="F52" s="19"/>
      <c r="G52" s="26">
        <f t="shared" si="7"/>
        <v>0</v>
      </c>
    </row>
    <row r="53" spans="1:7" ht="15.6" x14ac:dyDescent="0.3">
      <c r="A53" s="81"/>
      <c r="B53" s="73" t="s">
        <v>52</v>
      </c>
      <c r="C53" s="218"/>
      <c r="D53" s="215"/>
      <c r="E53" s="19"/>
      <c r="F53" s="19"/>
      <c r="G53" s="26">
        <f t="shared" si="7"/>
        <v>0</v>
      </c>
    </row>
    <row r="54" spans="1:7" ht="15.6" x14ac:dyDescent="0.3">
      <c r="A54" s="81"/>
      <c r="B54" s="198" t="s">
        <v>53</v>
      </c>
      <c r="C54" s="199"/>
      <c r="D54" s="200"/>
      <c r="E54" s="18">
        <f t="shared" ref="E54:F55" si="8">SUM(E50,E52)</f>
        <v>0</v>
      </c>
      <c r="F54" s="18">
        <f t="shared" si="8"/>
        <v>0</v>
      </c>
      <c r="G54" s="26">
        <f t="shared" si="7"/>
        <v>0</v>
      </c>
    </row>
    <row r="55" spans="1:7" ht="15.6" x14ac:dyDescent="0.3">
      <c r="A55" s="81"/>
      <c r="B55" s="198" t="s">
        <v>54</v>
      </c>
      <c r="C55" s="199"/>
      <c r="D55" s="200"/>
      <c r="E55" s="18">
        <f t="shared" si="8"/>
        <v>0</v>
      </c>
      <c r="F55" s="18">
        <f t="shared" si="8"/>
        <v>0</v>
      </c>
      <c r="G55" s="26">
        <f t="shared" si="7"/>
        <v>0</v>
      </c>
    </row>
    <row r="56" spans="1:7" ht="15.6" x14ac:dyDescent="0.3">
      <c r="A56" s="83"/>
      <c r="B56" s="85" t="s">
        <v>72</v>
      </c>
      <c r="C56" s="205" t="s">
        <v>87</v>
      </c>
      <c r="D56" s="206"/>
      <c r="E56" s="19"/>
      <c r="F56" s="19"/>
      <c r="G56" s="26">
        <f t="shared" si="7"/>
        <v>0</v>
      </c>
    </row>
    <row r="57" spans="1:7" ht="15.6" x14ac:dyDescent="0.3">
      <c r="A57" s="83">
        <v>7225</v>
      </c>
      <c r="B57" s="85" t="s">
        <v>73</v>
      </c>
      <c r="C57" s="205" t="s">
        <v>91</v>
      </c>
      <c r="D57" s="206"/>
      <c r="E57" s="18"/>
      <c r="F57" s="18">
        <f>ROUND(SUM(E57*1.03),0)</f>
        <v>0</v>
      </c>
      <c r="G57" s="26">
        <f t="shared" si="7"/>
        <v>0</v>
      </c>
    </row>
    <row r="58" spans="1:7" ht="16.2" thickBot="1" x14ac:dyDescent="0.35">
      <c r="A58" s="83"/>
      <c r="B58" s="202" t="s">
        <v>57</v>
      </c>
      <c r="C58" s="203"/>
      <c r="D58" s="204"/>
      <c r="E58" s="91">
        <f>ROUND(SUM(E38:E49,E54:E57),0)</f>
        <v>0</v>
      </c>
      <c r="F58" s="91">
        <f>ROUND(SUM(F38:F49,F54:F57),0)</f>
        <v>0</v>
      </c>
      <c r="G58" s="92">
        <f>SUM(E58,F58)</f>
        <v>0</v>
      </c>
    </row>
    <row r="59" spans="1:7" ht="10.5" customHeight="1" thickBot="1" x14ac:dyDescent="0.35">
      <c r="A59" s="20"/>
      <c r="B59" s="207"/>
      <c r="C59" s="208"/>
      <c r="D59" s="208"/>
      <c r="E59" s="208"/>
      <c r="F59" s="208"/>
      <c r="G59" s="209"/>
    </row>
    <row r="60" spans="1:7" ht="15.6" x14ac:dyDescent="0.3">
      <c r="A60" s="83"/>
      <c r="B60" s="210" t="s">
        <v>58</v>
      </c>
      <c r="C60" s="211"/>
      <c r="D60" s="212"/>
      <c r="E60" s="98">
        <f>SUM(E35,E58)</f>
        <v>0</v>
      </c>
      <c r="F60" s="98">
        <f>SUM(F35,F58)</f>
        <v>0</v>
      </c>
      <c r="G60" s="99">
        <f>SUM(E60,F60)</f>
        <v>0</v>
      </c>
    </row>
    <row r="61" spans="1:7" ht="15.6" x14ac:dyDescent="0.3">
      <c r="A61" s="81"/>
      <c r="B61" s="213" t="s">
        <v>59</v>
      </c>
      <c r="C61" s="214"/>
      <c r="D61" s="215"/>
      <c r="E61" s="149">
        <f>E60- SUM(E39,E44,E55,E56:E57)</f>
        <v>0</v>
      </c>
      <c r="F61" s="149">
        <f>F60- SUM(F39,F44,F55,F56:F57)</f>
        <v>0</v>
      </c>
      <c r="G61" s="26">
        <f>SUM(E61,F61)</f>
        <v>0</v>
      </c>
    </row>
    <row r="62" spans="1:7" ht="15.6" x14ac:dyDescent="0.3">
      <c r="A62" s="83">
        <v>7520</v>
      </c>
      <c r="B62" s="216" t="s">
        <v>60</v>
      </c>
      <c r="C62" s="217"/>
      <c r="D62" s="100">
        <v>0.54500000000000004</v>
      </c>
      <c r="E62" s="49">
        <f>ROUND(SUM(E61*$D$62),0)</f>
        <v>0</v>
      </c>
      <c r="F62" s="49">
        <f>ROUND(SUM(F61*$D$62),0)</f>
        <v>0</v>
      </c>
      <c r="G62" s="93">
        <f>SUM(E62,F62)</f>
        <v>0</v>
      </c>
    </row>
    <row r="63" spans="1:7" ht="16.2" thickBot="1" x14ac:dyDescent="0.35">
      <c r="A63" s="83"/>
      <c r="B63" s="202" t="s">
        <v>61</v>
      </c>
      <c r="C63" s="203"/>
      <c r="D63" s="204"/>
      <c r="E63" s="89">
        <f>SUM(E60,E62)</f>
        <v>0</v>
      </c>
      <c r="F63" s="91">
        <f>SUM(F60,F62)</f>
        <v>0</v>
      </c>
      <c r="G63" s="92">
        <f>SUM(E63,F63)</f>
        <v>0</v>
      </c>
    </row>
  </sheetData>
  <mergeCells count="61">
    <mergeCell ref="A6:B6"/>
    <mergeCell ref="B1:G1"/>
    <mergeCell ref="B2:G2"/>
    <mergeCell ref="A4:B4"/>
    <mergeCell ref="C4:E4"/>
    <mergeCell ref="A5:B5"/>
    <mergeCell ref="C20:D20"/>
    <mergeCell ref="A7:B7"/>
    <mergeCell ref="C7:G7"/>
    <mergeCell ref="A8:B8"/>
    <mergeCell ref="C12:D12"/>
    <mergeCell ref="B13:G13"/>
    <mergeCell ref="C14:D14"/>
    <mergeCell ref="C15:D15"/>
    <mergeCell ref="C16:D16"/>
    <mergeCell ref="C17:D17"/>
    <mergeCell ref="C18:D18"/>
    <mergeCell ref="C19:D19"/>
    <mergeCell ref="B32:C32"/>
    <mergeCell ref="C21:D21"/>
    <mergeCell ref="B22:D22"/>
    <mergeCell ref="C23:D23"/>
    <mergeCell ref="C24:D24"/>
    <mergeCell ref="C25:D25"/>
    <mergeCell ref="B26:D26"/>
    <mergeCell ref="C27:D27"/>
    <mergeCell ref="C28:D28"/>
    <mergeCell ref="C29:D29"/>
    <mergeCell ref="B30:D30"/>
    <mergeCell ref="B31:C31"/>
    <mergeCell ref="C45:D45"/>
    <mergeCell ref="B33:C33"/>
    <mergeCell ref="B34:D34"/>
    <mergeCell ref="B35:D35"/>
    <mergeCell ref="B37:G37"/>
    <mergeCell ref="C38:D38"/>
    <mergeCell ref="C39:D39"/>
    <mergeCell ref="C40:D40"/>
    <mergeCell ref="C41:D41"/>
    <mergeCell ref="C42:D42"/>
    <mergeCell ref="C43:D43"/>
    <mergeCell ref="C44:D44"/>
    <mergeCell ref="B36:G36"/>
    <mergeCell ref="C56:D56"/>
    <mergeCell ref="C46:D46"/>
    <mergeCell ref="C47:D47"/>
    <mergeCell ref="C48:D48"/>
    <mergeCell ref="C49:D49"/>
    <mergeCell ref="C50:D50"/>
    <mergeCell ref="C51:D51"/>
    <mergeCell ref="C52:D52"/>
    <mergeCell ref="C53:D53"/>
    <mergeCell ref="B54:D54"/>
    <mergeCell ref="B55:D55"/>
    <mergeCell ref="B63:D63"/>
    <mergeCell ref="C57:D57"/>
    <mergeCell ref="B58:D58"/>
    <mergeCell ref="B59:G59"/>
    <mergeCell ref="B60:D60"/>
    <mergeCell ref="B61:D61"/>
    <mergeCell ref="B62:C6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8ED6-D4E6-4708-B000-B3E75C2519CF}">
  <dimension ref="A1:H66"/>
  <sheetViews>
    <sheetView topLeftCell="B8" zoomScaleNormal="100" workbookViewId="0">
      <selection activeCell="B32" sqref="B32:C32"/>
    </sheetView>
  </sheetViews>
  <sheetFormatPr defaultColWidth="9.109375" defaultRowHeight="13.2" x14ac:dyDescent="0.25"/>
  <cols>
    <col min="1" max="1" width="0" style="155" hidden="1" customWidth="1"/>
    <col min="2" max="2" width="27.5546875" style="155" customWidth="1"/>
    <col min="3" max="3" width="28.5546875" style="155" customWidth="1"/>
    <col min="4" max="4" width="10" style="155" customWidth="1"/>
    <col min="5" max="5" width="11.33203125" style="155" customWidth="1"/>
    <col min="6" max="6" width="11" style="155" customWidth="1"/>
    <col min="7" max="7" width="10.44140625" style="155" customWidth="1"/>
    <col min="8" max="8" width="11.88671875" style="155" customWidth="1"/>
    <col min="9" max="9" width="56.33203125" style="155" customWidth="1"/>
    <col min="10" max="16384" width="9.109375" style="155"/>
  </cols>
  <sheetData>
    <row r="1" spans="1:8" ht="17.399999999999999" x14ac:dyDescent="0.3">
      <c r="A1" s="6"/>
      <c r="B1" s="234" t="s">
        <v>0</v>
      </c>
      <c r="C1" s="234"/>
      <c r="D1" s="234"/>
      <c r="E1" s="234"/>
      <c r="F1" s="234"/>
      <c r="G1" s="234"/>
      <c r="H1" s="234"/>
    </row>
    <row r="2" spans="1:8" ht="15" hidden="1" x14ac:dyDescent="0.25">
      <c r="A2" s="6"/>
      <c r="B2" s="235" t="s">
        <v>62</v>
      </c>
      <c r="C2" s="235"/>
      <c r="D2" s="235"/>
      <c r="E2" s="235"/>
      <c r="F2" s="235"/>
      <c r="G2" s="235"/>
      <c r="H2" s="235"/>
    </row>
    <row r="3" spans="1:8" ht="15.6" x14ac:dyDescent="0.3">
      <c r="A3" s="2"/>
      <c r="B3" s="9" t="s">
        <v>2</v>
      </c>
      <c r="C3" s="38"/>
      <c r="D3" s="9" t="s">
        <v>4</v>
      </c>
      <c r="E3" s="13" t="s">
        <v>3</v>
      </c>
      <c r="F3" s="2"/>
      <c r="G3" s="1"/>
      <c r="H3" s="1"/>
    </row>
    <row r="4" spans="1:8" ht="15" x14ac:dyDescent="0.25">
      <c r="A4" s="228" t="s">
        <v>5</v>
      </c>
      <c r="B4" s="228"/>
      <c r="C4" s="239"/>
      <c r="D4" s="239"/>
      <c r="E4" s="239"/>
      <c r="F4" s="1"/>
      <c r="G4" s="1"/>
      <c r="H4" s="1"/>
    </row>
    <row r="5" spans="1:8" ht="15" hidden="1" x14ac:dyDescent="0.25">
      <c r="A5" s="228" t="s">
        <v>6</v>
      </c>
      <c r="B5" s="228"/>
      <c r="C5" s="10" t="s">
        <v>3</v>
      </c>
      <c r="D5" s="1"/>
      <c r="E5" s="1"/>
      <c r="F5" s="1"/>
      <c r="G5" s="1"/>
      <c r="H5" s="1"/>
    </row>
    <row r="6" spans="1:8" ht="15" x14ac:dyDescent="0.25">
      <c r="A6" s="228" t="s">
        <v>7</v>
      </c>
      <c r="B6" s="228"/>
      <c r="C6" s="131"/>
      <c r="D6" s="12" t="s">
        <v>8</v>
      </c>
      <c r="E6" s="8"/>
      <c r="F6" s="1"/>
      <c r="G6" s="1"/>
      <c r="H6" s="1"/>
    </row>
    <row r="7" spans="1:8" ht="15" x14ac:dyDescent="0.25">
      <c r="A7" s="228" t="s">
        <v>9</v>
      </c>
      <c r="B7" s="228"/>
      <c r="C7" s="229"/>
      <c r="D7" s="240"/>
      <c r="E7" s="240"/>
      <c r="F7" s="240"/>
      <c r="G7" s="240"/>
      <c r="H7" s="240"/>
    </row>
    <row r="8" spans="1:8" ht="15" x14ac:dyDescent="0.25">
      <c r="A8" s="228" t="s">
        <v>10</v>
      </c>
      <c r="B8" s="228"/>
      <c r="C8" s="7"/>
      <c r="D8" s="7"/>
      <c r="E8" s="7"/>
      <c r="F8" s="14"/>
      <c r="G8" s="1"/>
      <c r="H8" s="1"/>
    </row>
    <row r="9" spans="1:8" ht="15" x14ac:dyDescent="0.25">
      <c r="A9" s="5"/>
      <c r="B9" s="3" t="s">
        <v>11</v>
      </c>
      <c r="C9" s="28"/>
      <c r="D9" s="1"/>
      <c r="E9" s="1"/>
      <c r="F9" s="4"/>
      <c r="G9" s="1"/>
      <c r="H9" s="1"/>
    </row>
    <row r="10" spans="1:8" ht="15.6" x14ac:dyDescent="0.3">
      <c r="A10" s="6"/>
      <c r="B10" s="9" t="s">
        <v>64</v>
      </c>
      <c r="C10" s="15">
        <v>1.02</v>
      </c>
      <c r="D10" s="1"/>
      <c r="E10" s="1"/>
      <c r="F10" s="1"/>
      <c r="G10" s="1"/>
      <c r="H10" s="1"/>
    </row>
    <row r="11" spans="1:8" ht="12" customHeight="1" thickBot="1" x14ac:dyDescent="0.3">
      <c r="A11" s="6"/>
      <c r="B11" s="1"/>
      <c r="C11" s="1"/>
      <c r="D11" s="1"/>
      <c r="E11" s="1"/>
      <c r="F11" s="1"/>
      <c r="G11" s="1"/>
      <c r="H11" s="1"/>
    </row>
    <row r="12" spans="1:8" ht="16.5" customHeight="1" x14ac:dyDescent="0.25">
      <c r="A12" s="81"/>
      <c r="B12" s="103" t="s">
        <v>13</v>
      </c>
      <c r="C12" s="231" t="s">
        <v>14</v>
      </c>
      <c r="D12" s="232"/>
      <c r="E12" s="104" t="s">
        <v>65</v>
      </c>
      <c r="F12" s="104" t="s">
        <v>66</v>
      </c>
      <c r="G12" s="104" t="s">
        <v>67</v>
      </c>
      <c r="H12" s="154" t="s">
        <v>75</v>
      </c>
    </row>
    <row r="13" spans="1:8" ht="16.5" customHeight="1" x14ac:dyDescent="0.3">
      <c r="A13" s="82" t="s">
        <v>16</v>
      </c>
      <c r="B13" s="224" t="s">
        <v>17</v>
      </c>
      <c r="C13" s="225"/>
      <c r="D13" s="225"/>
      <c r="E13" s="225"/>
      <c r="F13" s="225"/>
      <c r="G13" s="225"/>
      <c r="H13" s="233"/>
    </row>
    <row r="14" spans="1:8" ht="16.5" customHeight="1" x14ac:dyDescent="0.3">
      <c r="A14" s="81">
        <v>6000</v>
      </c>
      <c r="B14" s="85" t="s">
        <v>18</v>
      </c>
      <c r="C14" s="205"/>
      <c r="D14" s="206"/>
      <c r="E14" s="19"/>
      <c r="F14" s="19">
        <f>ROUND(SUM(E14*$C$10),0)</f>
        <v>0</v>
      </c>
      <c r="G14" s="19">
        <f t="shared" ref="F14:G21" si="0">ROUND(SUM(F14*$C$10),0)</f>
        <v>0</v>
      </c>
      <c r="H14" s="26">
        <f t="shared" ref="H14:H25" si="1">SUM(E14,F14,G14)</f>
        <v>0</v>
      </c>
    </row>
    <row r="15" spans="1:8" ht="16.5" customHeight="1" x14ac:dyDescent="0.3">
      <c r="A15" s="81">
        <v>6000</v>
      </c>
      <c r="B15" s="85" t="s">
        <v>19</v>
      </c>
      <c r="C15" s="205"/>
      <c r="D15" s="206"/>
      <c r="E15" s="19"/>
      <c r="F15" s="19">
        <f t="shared" si="0"/>
        <v>0</v>
      </c>
      <c r="G15" s="19">
        <f t="shared" si="0"/>
        <v>0</v>
      </c>
      <c r="H15" s="26">
        <f t="shared" si="1"/>
        <v>0</v>
      </c>
    </row>
    <row r="16" spans="1:8" ht="16.5" customHeight="1" x14ac:dyDescent="0.3">
      <c r="A16" s="81">
        <v>6000</v>
      </c>
      <c r="B16" s="85" t="s">
        <v>19</v>
      </c>
      <c r="C16" s="205"/>
      <c r="D16" s="206"/>
      <c r="E16" s="19"/>
      <c r="F16" s="19">
        <f t="shared" si="0"/>
        <v>0</v>
      </c>
      <c r="G16" s="19">
        <f t="shared" si="0"/>
        <v>0</v>
      </c>
      <c r="H16" s="26">
        <f t="shared" si="1"/>
        <v>0</v>
      </c>
    </row>
    <row r="17" spans="1:8" ht="16.5" customHeight="1" x14ac:dyDescent="0.3">
      <c r="A17" s="81">
        <v>6000</v>
      </c>
      <c r="B17" s="85" t="s">
        <v>20</v>
      </c>
      <c r="C17" s="205"/>
      <c r="D17" s="206"/>
      <c r="E17" s="19"/>
      <c r="F17" s="19">
        <f t="shared" si="0"/>
        <v>0</v>
      </c>
      <c r="G17" s="19">
        <f t="shared" si="0"/>
        <v>0</v>
      </c>
      <c r="H17" s="26">
        <f t="shared" si="1"/>
        <v>0</v>
      </c>
    </row>
    <row r="18" spans="1:8" ht="16.5" customHeight="1" x14ac:dyDescent="0.3">
      <c r="A18" s="81">
        <v>6000</v>
      </c>
      <c r="B18" s="85" t="s">
        <v>20</v>
      </c>
      <c r="C18" s="205"/>
      <c r="D18" s="206"/>
      <c r="E18" s="19"/>
      <c r="F18" s="19">
        <f t="shared" si="0"/>
        <v>0</v>
      </c>
      <c r="G18" s="19">
        <f t="shared" si="0"/>
        <v>0</v>
      </c>
      <c r="H18" s="26">
        <f t="shared" si="1"/>
        <v>0</v>
      </c>
    </row>
    <row r="19" spans="1:8" ht="16.5" customHeight="1" x14ac:dyDescent="0.3">
      <c r="A19" s="81"/>
      <c r="B19" s="73" t="s">
        <v>21</v>
      </c>
      <c r="C19" s="205"/>
      <c r="D19" s="206"/>
      <c r="E19" s="19"/>
      <c r="F19" s="19">
        <f t="shared" si="0"/>
        <v>0</v>
      </c>
      <c r="G19" s="19">
        <f t="shared" si="0"/>
        <v>0</v>
      </c>
      <c r="H19" s="26">
        <f t="shared" si="1"/>
        <v>0</v>
      </c>
    </row>
    <row r="20" spans="1:8" ht="16.5" customHeight="1" x14ac:dyDescent="0.3">
      <c r="A20" s="81"/>
      <c r="B20" s="94" t="s">
        <v>22</v>
      </c>
      <c r="C20" s="226"/>
      <c r="D20" s="227"/>
      <c r="E20" s="19"/>
      <c r="F20" s="19"/>
      <c r="G20" s="19"/>
      <c r="H20" s="26">
        <f t="shared" si="1"/>
        <v>0</v>
      </c>
    </row>
    <row r="21" spans="1:8" ht="16.5" customHeight="1" x14ac:dyDescent="0.3">
      <c r="A21" s="81"/>
      <c r="B21" s="73" t="s">
        <v>23</v>
      </c>
      <c r="C21" s="205"/>
      <c r="D21" s="206"/>
      <c r="E21" s="19"/>
      <c r="F21" s="19">
        <f t="shared" si="0"/>
        <v>0</v>
      </c>
      <c r="G21" s="19">
        <f t="shared" si="0"/>
        <v>0</v>
      </c>
      <c r="H21" s="26">
        <f t="shared" si="1"/>
        <v>0</v>
      </c>
    </row>
    <row r="22" spans="1:8" ht="16.5" customHeight="1" x14ac:dyDescent="0.3">
      <c r="A22" s="83">
        <v>6000</v>
      </c>
      <c r="B22" s="224" t="s">
        <v>24</v>
      </c>
      <c r="C22" s="225"/>
      <c r="D22" s="225"/>
      <c r="E22" s="49">
        <f>ROUND(SUM(E14:E21),0)</f>
        <v>0</v>
      </c>
      <c r="F22" s="49">
        <f>ROUND(SUM(F14:F21),0)</f>
        <v>0</v>
      </c>
      <c r="G22" s="49">
        <f>ROUND(SUM(G14:G21),0)</f>
        <v>0</v>
      </c>
      <c r="H22" s="93">
        <f t="shared" si="1"/>
        <v>0</v>
      </c>
    </row>
    <row r="23" spans="1:8" ht="16.5" customHeight="1" x14ac:dyDescent="0.3">
      <c r="A23" s="81">
        <v>6007</v>
      </c>
      <c r="B23" s="85" t="s">
        <v>25</v>
      </c>
      <c r="C23" s="205"/>
      <c r="D23" s="206"/>
      <c r="E23" s="19"/>
      <c r="F23" s="19">
        <f t="shared" ref="F23:G25" si="2">ROUND(SUM(E23*$C$10),0)</f>
        <v>0</v>
      </c>
      <c r="G23" s="19">
        <f t="shared" si="2"/>
        <v>0</v>
      </c>
      <c r="H23" s="26">
        <f t="shared" si="1"/>
        <v>0</v>
      </c>
    </row>
    <row r="24" spans="1:8" ht="16.5" customHeight="1" x14ac:dyDescent="0.3">
      <c r="A24" s="81">
        <v>6007</v>
      </c>
      <c r="B24" s="85" t="s">
        <v>26</v>
      </c>
      <c r="C24" s="205"/>
      <c r="D24" s="206"/>
      <c r="E24" s="19"/>
      <c r="F24" s="19">
        <f t="shared" si="2"/>
        <v>0</v>
      </c>
      <c r="G24" s="19">
        <f t="shared" si="2"/>
        <v>0</v>
      </c>
      <c r="H24" s="26">
        <f t="shared" si="1"/>
        <v>0</v>
      </c>
    </row>
    <row r="25" spans="1:8" ht="16.5" customHeight="1" x14ac:dyDescent="0.3">
      <c r="A25" s="81">
        <v>6007</v>
      </c>
      <c r="B25" s="85" t="s">
        <v>26</v>
      </c>
      <c r="C25" s="205"/>
      <c r="D25" s="206"/>
      <c r="E25" s="19"/>
      <c r="F25" s="19">
        <f t="shared" si="2"/>
        <v>0</v>
      </c>
      <c r="G25" s="19">
        <f t="shared" si="2"/>
        <v>0</v>
      </c>
      <c r="H25" s="26">
        <f t="shared" si="1"/>
        <v>0</v>
      </c>
    </row>
    <row r="26" spans="1:8" ht="16.5" customHeight="1" x14ac:dyDescent="0.3">
      <c r="A26" s="83">
        <v>6007</v>
      </c>
      <c r="B26" s="224" t="s">
        <v>27</v>
      </c>
      <c r="C26" s="225"/>
      <c r="D26" s="225"/>
      <c r="E26" s="49">
        <f t="shared" ref="E26:F26" si="3">+E23+E24+E25</f>
        <v>0</v>
      </c>
      <c r="F26" s="49">
        <f t="shared" si="3"/>
        <v>0</v>
      </c>
      <c r="G26" s="49">
        <f>+G23+G24+G25</f>
        <v>0</v>
      </c>
      <c r="H26" s="93">
        <f>+H23+H24+H25</f>
        <v>0</v>
      </c>
    </row>
    <row r="27" spans="1:8" ht="16.5" customHeight="1" x14ac:dyDescent="0.3">
      <c r="A27" s="81">
        <v>6024</v>
      </c>
      <c r="B27" s="85" t="s">
        <v>29</v>
      </c>
      <c r="C27" s="205"/>
      <c r="D27" s="206"/>
      <c r="E27" s="19"/>
      <c r="F27" s="88">
        <f t="shared" ref="F27:F28" si="4">ROUND(SUM(E27*$C$10),0)</f>
        <v>0</v>
      </c>
      <c r="G27" s="88">
        <f t="shared" ref="G27:G28" si="5">ROUND(SUM(F27*$C$10),0)</f>
        <v>0</v>
      </c>
      <c r="H27" s="26">
        <f t="shared" ref="H27:H28" si="6">SUM(E27,F27,G27)</f>
        <v>0</v>
      </c>
    </row>
    <row r="28" spans="1:8" ht="16.5" customHeight="1" x14ac:dyDescent="0.3">
      <c r="A28" s="81">
        <v>6024</v>
      </c>
      <c r="B28" s="85" t="s">
        <v>30</v>
      </c>
      <c r="C28" s="205"/>
      <c r="D28" s="206"/>
      <c r="E28" s="19"/>
      <c r="F28" s="88">
        <f t="shared" si="4"/>
        <v>0</v>
      </c>
      <c r="G28" s="88">
        <f t="shared" si="5"/>
        <v>0</v>
      </c>
      <c r="H28" s="26">
        <f t="shared" si="6"/>
        <v>0</v>
      </c>
    </row>
    <row r="29" spans="1:8" ht="16.5" customHeight="1" x14ac:dyDescent="0.3">
      <c r="A29" s="81">
        <v>6024</v>
      </c>
      <c r="B29" s="85" t="s">
        <v>28</v>
      </c>
      <c r="C29" s="205"/>
      <c r="D29" s="206"/>
      <c r="E29" s="19"/>
      <c r="F29" s="88">
        <f t="shared" ref="F29:G29" si="7">ROUND(SUM(E29*$C$10),0)</f>
        <v>0</v>
      </c>
      <c r="G29" s="88">
        <f t="shared" si="7"/>
        <v>0</v>
      </c>
      <c r="H29" s="26">
        <f t="shared" ref="H29:H33" si="8">SUM(E29,F29,G29)</f>
        <v>0</v>
      </c>
    </row>
    <row r="30" spans="1:8" ht="16.5" customHeight="1" x14ac:dyDescent="0.3">
      <c r="A30" s="83">
        <v>6024</v>
      </c>
      <c r="B30" s="216" t="s">
        <v>31</v>
      </c>
      <c r="C30" s="219"/>
      <c r="D30" s="217"/>
      <c r="E30" s="49">
        <f>SUM(E27:E29)</f>
        <v>0</v>
      </c>
      <c r="F30" s="49">
        <f>SUM(F27:F29)</f>
        <v>0</v>
      </c>
      <c r="G30" s="49">
        <f>SUM(G27:G29)</f>
        <v>0</v>
      </c>
      <c r="H30" s="93">
        <f t="shared" si="8"/>
        <v>0</v>
      </c>
    </row>
    <row r="31" spans="1:8" ht="16.5" customHeight="1" x14ac:dyDescent="0.3">
      <c r="A31" s="81">
        <v>6195</v>
      </c>
      <c r="B31" s="213" t="s">
        <v>32</v>
      </c>
      <c r="C31" s="215"/>
      <c r="D31" s="164">
        <v>0.2331</v>
      </c>
      <c r="E31" s="18">
        <f>ROUND($D$31*SUM(E22),0)</f>
        <v>0</v>
      </c>
      <c r="F31" s="18">
        <f>ROUND($D$31*SUM(F22),0)</f>
        <v>0</v>
      </c>
      <c r="G31" s="18">
        <f t="shared" ref="G31" si="9">ROUND($D$31*SUM(G22),0)</f>
        <v>0</v>
      </c>
      <c r="H31" s="26">
        <f t="shared" si="8"/>
        <v>0</v>
      </c>
    </row>
    <row r="32" spans="1:8" ht="16.5" customHeight="1" x14ac:dyDescent="0.3">
      <c r="A32" s="81">
        <v>6195</v>
      </c>
      <c r="B32" s="213" t="s">
        <v>71</v>
      </c>
      <c r="C32" s="215"/>
      <c r="D32" s="164">
        <v>0.2331</v>
      </c>
      <c r="E32" s="18">
        <f>ROUND($D$32*E26,0)</f>
        <v>0</v>
      </c>
      <c r="F32" s="18">
        <f>ROUND($D$32*F26,0)</f>
        <v>0</v>
      </c>
      <c r="G32" s="18">
        <f>ROUND($D$32*G26,0)</f>
        <v>0</v>
      </c>
      <c r="H32" s="26">
        <f t="shared" si="8"/>
        <v>0</v>
      </c>
    </row>
    <row r="33" spans="1:8" ht="16.5" customHeight="1" x14ac:dyDescent="0.3">
      <c r="A33" s="81">
        <v>6195</v>
      </c>
      <c r="B33" s="213" t="s">
        <v>34</v>
      </c>
      <c r="C33" s="215"/>
      <c r="D33" s="164">
        <v>9.7999999999999997E-3</v>
      </c>
      <c r="E33" s="18">
        <f>ROUND($D$33*(E30),0)</f>
        <v>0</v>
      </c>
      <c r="F33" s="18">
        <f>ROUND($D$33*(F30),0)</f>
        <v>0</v>
      </c>
      <c r="G33" s="18">
        <f>ROUND($D$33*(G30),0)</f>
        <v>0</v>
      </c>
      <c r="H33" s="26">
        <f t="shared" si="8"/>
        <v>0</v>
      </c>
    </row>
    <row r="34" spans="1:8" ht="16.5" customHeight="1" x14ac:dyDescent="0.3">
      <c r="A34" s="83">
        <v>6195</v>
      </c>
      <c r="B34" s="216" t="s">
        <v>35</v>
      </c>
      <c r="C34" s="219"/>
      <c r="D34" s="217"/>
      <c r="E34" s="49">
        <f t="shared" ref="E34:G34" si="10">ROUND(SUM(E31:E33),0)</f>
        <v>0</v>
      </c>
      <c r="F34" s="49">
        <f t="shared" si="10"/>
        <v>0</v>
      </c>
      <c r="G34" s="49">
        <f t="shared" si="10"/>
        <v>0</v>
      </c>
      <c r="H34" s="93">
        <f>ROUND(SUM(H31:H33),0)</f>
        <v>0</v>
      </c>
    </row>
    <row r="35" spans="1:8" ht="16.5" customHeight="1" thickBot="1" x14ac:dyDescent="0.35">
      <c r="A35" s="83"/>
      <c r="B35" s="181" t="s">
        <v>36</v>
      </c>
      <c r="C35" s="182"/>
      <c r="D35" s="182"/>
      <c r="E35" s="91">
        <f>SUM(E22,E26:E26,E34,E30)</f>
        <v>0</v>
      </c>
      <c r="F35" s="91">
        <f>SUM(F22,F26:F26,F34,F30)</f>
        <v>0</v>
      </c>
      <c r="G35" s="91">
        <f>SUM(G22,G26:G26,G34,G30)</f>
        <v>0</v>
      </c>
      <c r="H35" s="92">
        <f>SUM(E35,F35,G35)</f>
        <v>0</v>
      </c>
    </row>
    <row r="36" spans="1:8" ht="16.5" customHeight="1" thickBot="1" x14ac:dyDescent="0.35">
      <c r="A36" s="83"/>
      <c r="B36" s="223"/>
      <c r="C36" s="223"/>
      <c r="D36" s="223"/>
      <c r="E36" s="223"/>
      <c r="F36" s="223"/>
      <c r="G36" s="223"/>
      <c r="H36" s="223"/>
    </row>
    <row r="37" spans="1:8" ht="16.5" customHeight="1" x14ac:dyDescent="0.3">
      <c r="A37" s="82" t="s">
        <v>37</v>
      </c>
      <c r="B37" s="220" t="s">
        <v>38</v>
      </c>
      <c r="C37" s="221"/>
      <c r="D37" s="221"/>
      <c r="E37" s="221"/>
      <c r="F37" s="221"/>
      <c r="G37" s="221"/>
      <c r="H37" s="222"/>
    </row>
    <row r="38" spans="1:8" ht="16.5" customHeight="1" x14ac:dyDescent="0.3">
      <c r="A38" s="83">
        <v>6245</v>
      </c>
      <c r="B38" s="85" t="s">
        <v>39</v>
      </c>
      <c r="C38" s="218"/>
      <c r="D38" s="215"/>
      <c r="E38" s="19"/>
      <c r="F38" s="19"/>
      <c r="G38" s="19"/>
      <c r="H38" s="26">
        <f t="shared" ref="H38:H59" si="11">SUM(E38,F38,G38)</f>
        <v>0</v>
      </c>
    </row>
    <row r="39" spans="1:8" ht="16.5" customHeight="1" x14ac:dyDescent="0.3">
      <c r="A39" s="83">
        <v>6246</v>
      </c>
      <c r="B39" s="85" t="s">
        <v>40</v>
      </c>
      <c r="C39" s="205"/>
      <c r="D39" s="206"/>
      <c r="E39" s="19"/>
      <c r="F39" s="19"/>
      <c r="G39" s="19"/>
      <c r="H39" s="26">
        <f t="shared" si="11"/>
        <v>0</v>
      </c>
    </row>
    <row r="40" spans="1:8" ht="16.5" customHeight="1" x14ac:dyDescent="0.3">
      <c r="A40" s="83">
        <v>6900</v>
      </c>
      <c r="B40" s="85" t="s">
        <v>41</v>
      </c>
      <c r="C40" s="205"/>
      <c r="D40" s="206"/>
      <c r="E40" s="19"/>
      <c r="F40" s="19"/>
      <c r="G40" s="19"/>
      <c r="H40" s="26">
        <f t="shared" si="11"/>
        <v>0</v>
      </c>
    </row>
    <row r="41" spans="1:8" ht="16.5" customHeight="1" x14ac:dyDescent="0.3">
      <c r="A41" s="83">
        <v>6905</v>
      </c>
      <c r="B41" s="85" t="s">
        <v>42</v>
      </c>
      <c r="C41" s="205"/>
      <c r="D41" s="206"/>
      <c r="E41" s="19"/>
      <c r="F41" s="19"/>
      <c r="G41" s="19"/>
      <c r="H41" s="26">
        <f t="shared" si="11"/>
        <v>0</v>
      </c>
    </row>
    <row r="42" spans="1:8" ht="16.5" customHeight="1" x14ac:dyDescent="0.3">
      <c r="A42" s="83">
        <v>6910</v>
      </c>
      <c r="B42" s="85" t="s">
        <v>43</v>
      </c>
      <c r="C42" s="205"/>
      <c r="D42" s="206"/>
      <c r="E42" s="19"/>
      <c r="F42" s="19"/>
      <c r="G42" s="19"/>
      <c r="H42" s="26">
        <f t="shared" si="11"/>
        <v>0</v>
      </c>
    </row>
    <row r="43" spans="1:8" ht="16.5" customHeight="1" x14ac:dyDescent="0.3">
      <c r="A43" s="83"/>
      <c r="B43" s="85" t="s">
        <v>86</v>
      </c>
      <c r="C43" s="205"/>
      <c r="D43" s="206"/>
      <c r="E43" s="19"/>
      <c r="F43" s="19"/>
      <c r="G43" s="19"/>
      <c r="H43" s="26">
        <f>SUM(E43,F43,G43)</f>
        <v>0</v>
      </c>
    </row>
    <row r="44" spans="1:8" ht="16.5" customHeight="1" x14ac:dyDescent="0.3">
      <c r="A44" s="83"/>
      <c r="B44" s="85" t="s">
        <v>44</v>
      </c>
      <c r="C44" s="205"/>
      <c r="D44" s="206"/>
      <c r="E44" s="19"/>
      <c r="F44" s="19"/>
      <c r="G44" s="19"/>
      <c r="H44" s="26">
        <f t="shared" si="11"/>
        <v>0</v>
      </c>
    </row>
    <row r="45" spans="1:8" s="156" customFormat="1" ht="16.5" customHeight="1" x14ac:dyDescent="0.25">
      <c r="A45" s="71">
        <v>6235</v>
      </c>
      <c r="B45" s="73" t="s">
        <v>45</v>
      </c>
      <c r="C45" s="173"/>
      <c r="D45" s="174"/>
      <c r="E45" s="157"/>
      <c r="F45" s="157"/>
      <c r="G45" s="157"/>
      <c r="H45" s="75">
        <f>SUM(E45,F45,G45)</f>
        <v>0</v>
      </c>
    </row>
    <row r="46" spans="1:8" s="156" customFormat="1" ht="16.5" customHeight="1" x14ac:dyDescent="0.25">
      <c r="A46" s="71">
        <v>6235</v>
      </c>
      <c r="B46" s="73" t="s">
        <v>45</v>
      </c>
      <c r="C46" s="173"/>
      <c r="D46" s="174"/>
      <c r="E46" s="157"/>
      <c r="F46" s="157"/>
      <c r="G46" s="157"/>
      <c r="H46" s="75">
        <f>SUM(E46,F46,G46)</f>
        <v>0</v>
      </c>
    </row>
    <row r="47" spans="1:8" ht="16.5" customHeight="1" x14ac:dyDescent="0.3">
      <c r="A47" s="83">
        <v>6235</v>
      </c>
      <c r="B47" s="85" t="s">
        <v>45</v>
      </c>
      <c r="C47" s="205"/>
      <c r="D47" s="206"/>
      <c r="E47" s="19"/>
      <c r="F47" s="19"/>
      <c r="G47" s="19"/>
      <c r="H47" s="26">
        <f>SUM(E47,F47,G47)</f>
        <v>0</v>
      </c>
    </row>
    <row r="48" spans="1:8" ht="16.5" customHeight="1" x14ac:dyDescent="0.3">
      <c r="A48" s="83">
        <v>7010</v>
      </c>
      <c r="B48" s="85" t="s">
        <v>46</v>
      </c>
      <c r="C48" s="205"/>
      <c r="D48" s="206"/>
      <c r="E48" s="19"/>
      <c r="F48" s="19"/>
      <c r="G48" s="19"/>
      <c r="H48" s="26">
        <f t="shared" si="11"/>
        <v>0</v>
      </c>
    </row>
    <row r="49" spans="1:8" ht="16.5" customHeight="1" x14ac:dyDescent="0.3">
      <c r="A49" s="6"/>
      <c r="B49" s="85" t="s">
        <v>47</v>
      </c>
      <c r="C49" s="218"/>
      <c r="D49" s="215"/>
      <c r="E49" s="19"/>
      <c r="F49" s="19"/>
      <c r="G49" s="19"/>
      <c r="H49" s="26">
        <f t="shared" si="11"/>
        <v>0</v>
      </c>
    </row>
    <row r="50" spans="1:8" ht="16.5" customHeight="1" x14ac:dyDescent="0.3">
      <c r="A50" s="83"/>
      <c r="B50" s="85" t="s">
        <v>48</v>
      </c>
      <c r="C50" s="205"/>
      <c r="D50" s="206"/>
      <c r="E50" s="19"/>
      <c r="F50" s="19"/>
      <c r="G50" s="19"/>
      <c r="H50" s="26">
        <f t="shared" si="11"/>
        <v>0</v>
      </c>
    </row>
    <row r="51" spans="1:8" ht="16.5" customHeight="1" x14ac:dyDescent="0.3">
      <c r="A51" s="83"/>
      <c r="B51" s="73" t="s">
        <v>49</v>
      </c>
      <c r="C51" s="205"/>
      <c r="D51" s="206"/>
      <c r="E51" s="19"/>
      <c r="F51" s="19"/>
      <c r="G51" s="19"/>
      <c r="H51" s="26">
        <f t="shared" si="11"/>
        <v>0</v>
      </c>
    </row>
    <row r="52" spans="1:8" ht="16.5" customHeight="1" x14ac:dyDescent="0.3">
      <c r="A52" s="83"/>
      <c r="B52" s="73" t="s">
        <v>50</v>
      </c>
      <c r="C52" s="205"/>
      <c r="D52" s="206"/>
      <c r="E52" s="19"/>
      <c r="F52" s="19"/>
      <c r="G52" s="19"/>
      <c r="H52" s="26">
        <f t="shared" si="11"/>
        <v>0</v>
      </c>
    </row>
    <row r="53" spans="1:8" ht="16.5" customHeight="1" x14ac:dyDescent="0.3">
      <c r="A53" s="83"/>
      <c r="B53" s="73" t="s">
        <v>51</v>
      </c>
      <c r="C53" s="205"/>
      <c r="D53" s="206"/>
      <c r="E53" s="19"/>
      <c r="F53" s="19"/>
      <c r="G53" s="19"/>
      <c r="H53" s="26">
        <f t="shared" si="11"/>
        <v>0</v>
      </c>
    </row>
    <row r="54" spans="1:8" ht="16.5" customHeight="1" x14ac:dyDescent="0.3">
      <c r="A54" s="81"/>
      <c r="B54" s="73" t="s">
        <v>52</v>
      </c>
      <c r="C54" s="218"/>
      <c r="D54" s="215"/>
      <c r="E54" s="19"/>
      <c r="F54" s="19"/>
      <c r="G54" s="19"/>
      <c r="H54" s="26">
        <f t="shared" si="11"/>
        <v>0</v>
      </c>
    </row>
    <row r="55" spans="1:8" ht="16.5" customHeight="1" x14ac:dyDescent="0.25">
      <c r="A55" s="81"/>
      <c r="B55" s="198" t="s">
        <v>53</v>
      </c>
      <c r="C55" s="199"/>
      <c r="D55" s="200"/>
      <c r="E55" s="18">
        <f t="shared" ref="E55:G56" si="12">SUM(E51,E53)</f>
        <v>0</v>
      </c>
      <c r="F55" s="18">
        <f t="shared" si="12"/>
        <v>0</v>
      </c>
      <c r="G55" s="18">
        <f t="shared" si="12"/>
        <v>0</v>
      </c>
      <c r="H55" s="23">
        <f t="shared" si="11"/>
        <v>0</v>
      </c>
    </row>
    <row r="56" spans="1:8" ht="16.5" customHeight="1" x14ac:dyDescent="0.25">
      <c r="A56" s="81"/>
      <c r="B56" s="198" t="s">
        <v>54</v>
      </c>
      <c r="C56" s="199"/>
      <c r="D56" s="200"/>
      <c r="E56" s="18">
        <f t="shared" si="12"/>
        <v>0</v>
      </c>
      <c r="F56" s="18">
        <f t="shared" si="12"/>
        <v>0</v>
      </c>
      <c r="G56" s="18">
        <f t="shared" si="12"/>
        <v>0</v>
      </c>
      <c r="H56" s="23">
        <f t="shared" si="11"/>
        <v>0</v>
      </c>
    </row>
    <row r="57" spans="1:8" ht="16.5" customHeight="1" x14ac:dyDescent="0.3">
      <c r="A57" s="83"/>
      <c r="B57" s="85" t="s">
        <v>72</v>
      </c>
      <c r="C57" s="205" t="s">
        <v>94</v>
      </c>
      <c r="D57" s="206"/>
      <c r="E57" s="19"/>
      <c r="F57" s="19"/>
      <c r="G57" s="19"/>
      <c r="H57" s="26">
        <f t="shared" si="11"/>
        <v>0</v>
      </c>
    </row>
    <row r="58" spans="1:8" ht="16.5" customHeight="1" x14ac:dyDescent="0.3">
      <c r="A58" s="83">
        <v>7225</v>
      </c>
      <c r="B58" s="85" t="s">
        <v>73</v>
      </c>
      <c r="C58" s="205" t="s">
        <v>91</v>
      </c>
      <c r="D58" s="206"/>
      <c r="E58" s="18"/>
      <c r="F58" s="18">
        <f>ROUND(SUM(E58*1.03),0)</f>
        <v>0</v>
      </c>
      <c r="G58" s="18">
        <f>ROUND(SUM(F58*1.03),0)</f>
        <v>0</v>
      </c>
      <c r="H58" s="26">
        <f t="shared" si="11"/>
        <v>0</v>
      </c>
    </row>
    <row r="59" spans="1:8" ht="16.5" customHeight="1" thickBot="1" x14ac:dyDescent="0.35">
      <c r="A59" s="83"/>
      <c r="B59" s="202" t="s">
        <v>57</v>
      </c>
      <c r="C59" s="203"/>
      <c r="D59" s="204"/>
      <c r="E59" s="91">
        <f>ROUND(SUM(E38:E50,E55:E58),0)</f>
        <v>0</v>
      </c>
      <c r="F59" s="91">
        <f>ROUND(SUM(F38:F50,F55:F58),0)</f>
        <v>0</v>
      </c>
      <c r="G59" s="91">
        <f>ROUND(SUM(G38:G50,G55:G58),0)</f>
        <v>0</v>
      </c>
      <c r="H59" s="92">
        <f t="shared" si="11"/>
        <v>0</v>
      </c>
    </row>
    <row r="60" spans="1:8" ht="16.5" customHeight="1" thickBot="1" x14ac:dyDescent="0.35">
      <c r="A60" s="20"/>
      <c r="B60" s="158"/>
      <c r="C60" s="159"/>
      <c r="D60" s="159"/>
      <c r="E60" s="87"/>
      <c r="F60" s="87"/>
      <c r="G60" s="87"/>
      <c r="H60" s="160"/>
    </row>
    <row r="61" spans="1:8" ht="16.5" customHeight="1" x14ac:dyDescent="0.3">
      <c r="A61" s="83"/>
      <c r="B61" s="210" t="s">
        <v>58</v>
      </c>
      <c r="C61" s="211"/>
      <c r="D61" s="212"/>
      <c r="E61" s="98">
        <f>SUM(E35,E59)</f>
        <v>0</v>
      </c>
      <c r="F61" s="98">
        <f>SUM(F35,F59)</f>
        <v>0</v>
      </c>
      <c r="G61" s="98">
        <f>SUM(G35,G59)</f>
        <v>0</v>
      </c>
      <c r="H61" s="99">
        <f>SUM(E61,F61,G61)</f>
        <v>0</v>
      </c>
    </row>
    <row r="62" spans="1:8" ht="16.5" customHeight="1" x14ac:dyDescent="0.3">
      <c r="A62" s="81"/>
      <c r="B62" s="213" t="s">
        <v>59</v>
      </c>
      <c r="C62" s="214"/>
      <c r="D62" s="215"/>
      <c r="E62" s="149">
        <f>E61- SUM(E39,E44,E56,E57:E58)</f>
        <v>0</v>
      </c>
      <c r="F62" s="149">
        <f>F61- SUM(F39,F44,F56,F57:F58)</f>
        <v>0</v>
      </c>
      <c r="G62" s="149">
        <f>G61- SUM(G39,G44,G56,G57:G58)</f>
        <v>0</v>
      </c>
      <c r="H62" s="26">
        <f>SUM(E62,F62,G62)</f>
        <v>0</v>
      </c>
    </row>
    <row r="63" spans="1:8" ht="16.5" customHeight="1" x14ac:dyDescent="0.3">
      <c r="A63" s="83">
        <v>7520</v>
      </c>
      <c r="B63" s="216" t="s">
        <v>60</v>
      </c>
      <c r="C63" s="217"/>
      <c r="D63" s="100">
        <v>0.54500000000000004</v>
      </c>
      <c r="E63" s="68">
        <f>ROUND(SUM(E62*$D$63),0)</f>
        <v>0</v>
      </c>
      <c r="F63" s="49">
        <f>ROUND(SUM(F62*$D$63),0)</f>
        <v>0</v>
      </c>
      <c r="G63" s="49">
        <f>ROUND(SUM(G62*$D$63),0)</f>
        <v>0</v>
      </c>
      <c r="H63" s="93">
        <f>SUM(E63,F63,G63)</f>
        <v>0</v>
      </c>
    </row>
    <row r="64" spans="1:8" ht="16.5" customHeight="1" thickBot="1" x14ac:dyDescent="0.35">
      <c r="A64" s="83"/>
      <c r="B64" s="202" t="s">
        <v>61</v>
      </c>
      <c r="C64" s="203"/>
      <c r="D64" s="204"/>
      <c r="E64" s="89">
        <f>SUM(E61,E63)</f>
        <v>0</v>
      </c>
      <c r="F64" s="91">
        <f>SUM(F61,F63)</f>
        <v>0</v>
      </c>
      <c r="G64" s="91">
        <f>SUM(G61,G63)</f>
        <v>0</v>
      </c>
      <c r="H64" s="92">
        <f>SUM(E64,F64,G64)</f>
        <v>0</v>
      </c>
    </row>
    <row r="65" spans="3:7" ht="17.25" customHeight="1" x14ac:dyDescent="0.25">
      <c r="D65" s="155" t="s">
        <v>95</v>
      </c>
      <c r="E65" s="161"/>
    </row>
    <row r="66" spans="3:7" x14ac:dyDescent="0.25">
      <c r="C66" s="238" t="s">
        <v>93</v>
      </c>
      <c r="D66" s="238"/>
      <c r="E66" s="162">
        <f>E65-E64</f>
        <v>0</v>
      </c>
      <c r="F66" s="162">
        <f>F65-F64</f>
        <v>0</v>
      </c>
      <c r="G66" s="162">
        <f>G65-G64</f>
        <v>0</v>
      </c>
    </row>
  </sheetData>
  <mergeCells count="62">
    <mergeCell ref="B61:D61"/>
    <mergeCell ref="B62:D62"/>
    <mergeCell ref="B63:C63"/>
    <mergeCell ref="B64:D64"/>
    <mergeCell ref="B59:D59"/>
    <mergeCell ref="C49:D49"/>
    <mergeCell ref="C50:D50"/>
    <mergeCell ref="C51:D51"/>
    <mergeCell ref="C52:D52"/>
    <mergeCell ref="C53:D53"/>
    <mergeCell ref="C54:D54"/>
    <mergeCell ref="B55:D55"/>
    <mergeCell ref="B56:D56"/>
    <mergeCell ref="C57:D57"/>
    <mergeCell ref="C58:D58"/>
    <mergeCell ref="C48:D48"/>
    <mergeCell ref="B33:C33"/>
    <mergeCell ref="B34:D34"/>
    <mergeCell ref="B35:D35"/>
    <mergeCell ref="B37:H37"/>
    <mergeCell ref="C38:D38"/>
    <mergeCell ref="C39:D39"/>
    <mergeCell ref="C40:D40"/>
    <mergeCell ref="C41:D41"/>
    <mergeCell ref="C42:D42"/>
    <mergeCell ref="C44:D44"/>
    <mergeCell ref="C47:D47"/>
    <mergeCell ref="C46:D46"/>
    <mergeCell ref="C43:D43"/>
    <mergeCell ref="B36:H36"/>
    <mergeCell ref="C16:D16"/>
    <mergeCell ref="C17:D17"/>
    <mergeCell ref="C18:D18"/>
    <mergeCell ref="C19:D19"/>
    <mergeCell ref="B32:C32"/>
    <mergeCell ref="C21:D21"/>
    <mergeCell ref="B22:D22"/>
    <mergeCell ref="C23:D23"/>
    <mergeCell ref="C24:D24"/>
    <mergeCell ref="C25:D25"/>
    <mergeCell ref="B26:D26"/>
    <mergeCell ref="C27:D27"/>
    <mergeCell ref="C28:D28"/>
    <mergeCell ref="C29:D29"/>
    <mergeCell ref="B30:D30"/>
    <mergeCell ref="B31:C31"/>
    <mergeCell ref="C66:D66"/>
    <mergeCell ref="C45:D45"/>
    <mergeCell ref="A6:B6"/>
    <mergeCell ref="B1:H1"/>
    <mergeCell ref="B2:H2"/>
    <mergeCell ref="A4:B4"/>
    <mergeCell ref="C4:E4"/>
    <mergeCell ref="A5:B5"/>
    <mergeCell ref="C20:D20"/>
    <mergeCell ref="A7:B7"/>
    <mergeCell ref="C7:H7"/>
    <mergeCell ref="A8:B8"/>
    <mergeCell ref="C12:D12"/>
    <mergeCell ref="B13:H13"/>
    <mergeCell ref="C14:D14"/>
    <mergeCell ref="C15:D15"/>
  </mergeCells>
  <pageMargins left="0.45" right="0.45" top="0.75" bottom="0.75" header="0.3" footer="0.3"/>
  <pageSetup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2E9F-AC92-4964-8CA4-98BA7B8B158E}">
  <dimension ref="A1:N63"/>
  <sheetViews>
    <sheetView tabSelected="1" topLeftCell="B1" workbookViewId="0">
      <selection activeCell="C4" sqref="C4:E4"/>
    </sheetView>
  </sheetViews>
  <sheetFormatPr defaultColWidth="9.109375" defaultRowHeight="15" x14ac:dyDescent="0.25"/>
  <cols>
    <col min="1" max="1" width="8.109375" style="6" hidden="1" customWidth="1"/>
    <col min="2" max="2" width="28.33203125" style="1" customWidth="1"/>
    <col min="3" max="3" width="21" style="1" customWidth="1"/>
    <col min="4" max="4" width="9.33203125" style="1" customWidth="1"/>
    <col min="5" max="8" width="12" style="1" customWidth="1"/>
    <col min="9" max="9" width="15.5546875" style="1" customWidth="1"/>
    <col min="10" max="10" width="16.109375" style="1" customWidth="1"/>
    <col min="11" max="13" width="9.109375" style="1"/>
    <col min="14" max="14" width="9.6640625" style="1" bestFit="1" customWidth="1"/>
    <col min="15" max="16384" width="9.109375" style="1"/>
  </cols>
  <sheetData>
    <row r="1" spans="1:14" ht="17.399999999999999" x14ac:dyDescent="0.3">
      <c r="B1" s="234" t="s">
        <v>0</v>
      </c>
      <c r="C1" s="234"/>
      <c r="D1" s="234"/>
      <c r="E1" s="234"/>
      <c r="F1" s="234"/>
      <c r="G1" s="234"/>
      <c r="H1" s="234"/>
      <c r="I1" s="234"/>
    </row>
    <row r="2" spans="1:14" ht="15.6" customHeight="1" x14ac:dyDescent="0.25">
      <c r="B2" s="235" t="s">
        <v>62</v>
      </c>
      <c r="C2" s="236"/>
      <c r="D2" s="236"/>
      <c r="E2" s="236"/>
      <c r="F2" s="236"/>
      <c r="G2" s="236"/>
      <c r="H2" s="236"/>
      <c r="I2" s="236"/>
    </row>
    <row r="3" spans="1:14" ht="15.75" customHeight="1" x14ac:dyDescent="0.3">
      <c r="A3" s="2"/>
      <c r="B3" s="9" t="s">
        <v>2</v>
      </c>
      <c r="C3" s="38"/>
      <c r="D3" s="9" t="s">
        <v>4</v>
      </c>
      <c r="E3" s="13" t="s">
        <v>3</v>
      </c>
      <c r="F3" s="2"/>
    </row>
    <row r="4" spans="1:14" ht="15" customHeight="1" x14ac:dyDescent="0.25">
      <c r="A4" s="228" t="s">
        <v>5</v>
      </c>
      <c r="B4" s="228"/>
      <c r="C4" s="269"/>
      <c r="D4" s="269"/>
      <c r="E4" s="269"/>
    </row>
    <row r="5" spans="1:14" ht="15" hidden="1" customHeight="1" x14ac:dyDescent="0.25">
      <c r="A5" s="228" t="s">
        <v>6</v>
      </c>
      <c r="B5" s="228"/>
      <c r="C5" s="10" t="s">
        <v>3</v>
      </c>
    </row>
    <row r="6" spans="1:14" ht="15" customHeight="1" x14ac:dyDescent="0.25">
      <c r="A6" s="228" t="s">
        <v>7</v>
      </c>
      <c r="B6" s="228"/>
      <c r="C6" s="131"/>
      <c r="D6" s="12" t="s">
        <v>8</v>
      </c>
      <c r="E6" s="8"/>
    </row>
    <row r="7" spans="1:14" ht="14.4" customHeight="1" x14ac:dyDescent="0.25">
      <c r="A7" s="228" t="s">
        <v>9</v>
      </c>
      <c r="B7" s="228"/>
      <c r="C7" s="229"/>
      <c r="D7" s="230"/>
      <c r="E7" s="230"/>
      <c r="F7" s="230"/>
      <c r="G7" s="230"/>
      <c r="H7" s="230"/>
      <c r="I7" s="230"/>
    </row>
    <row r="8" spans="1:14" ht="15" customHeight="1" x14ac:dyDescent="0.25">
      <c r="A8" s="228" t="s">
        <v>10</v>
      </c>
      <c r="B8" s="228"/>
      <c r="C8" s="7"/>
      <c r="D8" s="7"/>
      <c r="E8" s="7"/>
      <c r="F8" s="14"/>
      <c r="J8" s="34"/>
      <c r="K8" s="35"/>
      <c r="L8" s="35"/>
      <c r="M8" s="35"/>
      <c r="N8" s="35"/>
    </row>
    <row r="9" spans="1:14" ht="15" customHeight="1" x14ac:dyDescent="0.25">
      <c r="A9" s="5"/>
      <c r="B9" s="3" t="s">
        <v>11</v>
      </c>
      <c r="C9" s="28"/>
      <c r="F9" s="4"/>
      <c r="H9" s="1" t="s">
        <v>3</v>
      </c>
      <c r="J9" s="34"/>
      <c r="K9" s="36"/>
      <c r="L9" s="36"/>
      <c r="M9" s="36"/>
      <c r="N9" s="36"/>
    </row>
    <row r="10" spans="1:14" ht="15.75" customHeight="1" x14ac:dyDescent="0.3">
      <c r="B10" s="9" t="s">
        <v>64</v>
      </c>
      <c r="C10" s="15">
        <v>1.02</v>
      </c>
      <c r="J10" s="34"/>
      <c r="K10" s="34"/>
      <c r="L10" s="34"/>
      <c r="M10" s="34"/>
      <c r="N10" s="36"/>
    </row>
    <row r="11" spans="1:14" ht="15.6" thickBot="1" x14ac:dyDescent="0.3">
      <c r="J11" s="34"/>
      <c r="K11" s="36"/>
      <c r="L11" s="36"/>
      <c r="M11" s="36"/>
      <c r="N11" s="36"/>
    </row>
    <row r="12" spans="1:14" ht="15" customHeight="1" x14ac:dyDescent="0.25">
      <c r="A12" s="81"/>
      <c r="B12" s="103" t="s">
        <v>13</v>
      </c>
      <c r="C12" s="231" t="s">
        <v>14</v>
      </c>
      <c r="D12" s="232"/>
      <c r="E12" s="104" t="s">
        <v>65</v>
      </c>
      <c r="F12" s="104" t="s">
        <v>66</v>
      </c>
      <c r="G12" s="104" t="s">
        <v>67</v>
      </c>
      <c r="H12" s="104" t="s">
        <v>68</v>
      </c>
      <c r="I12" s="105" t="s">
        <v>70</v>
      </c>
      <c r="J12" s="34"/>
      <c r="K12" s="34"/>
      <c r="L12" s="34"/>
      <c r="M12" s="34"/>
      <c r="N12" s="34"/>
    </row>
    <row r="13" spans="1:14" ht="15" customHeight="1" x14ac:dyDescent="0.3">
      <c r="A13" s="82" t="s">
        <v>16</v>
      </c>
      <c r="B13" s="224" t="s">
        <v>17</v>
      </c>
      <c r="C13" s="225"/>
      <c r="D13" s="225"/>
      <c r="E13" s="225"/>
      <c r="F13" s="225"/>
      <c r="G13" s="225"/>
      <c r="H13" s="225"/>
      <c r="I13" s="233"/>
      <c r="J13" s="34"/>
      <c r="K13" s="36"/>
      <c r="L13" s="36"/>
      <c r="M13" s="36"/>
      <c r="N13" s="36"/>
    </row>
    <row r="14" spans="1:14" ht="17.399999999999999" customHeight="1" x14ac:dyDescent="0.3">
      <c r="A14" s="81">
        <v>6000</v>
      </c>
      <c r="B14" s="85" t="s">
        <v>18</v>
      </c>
      <c r="C14" s="205"/>
      <c r="D14" s="206"/>
      <c r="E14" s="19"/>
      <c r="F14" s="19">
        <f>ROUND(SUM(E14*$C$10),0)</f>
        <v>0</v>
      </c>
      <c r="G14" s="19">
        <f t="shared" ref="F14:H21" si="0">ROUND(SUM(F14*$C$10),0)</f>
        <v>0</v>
      </c>
      <c r="H14" s="19">
        <f t="shared" si="0"/>
        <v>0</v>
      </c>
      <c r="I14" s="26">
        <f t="shared" ref="I14:I25" si="1">SUM(E14,F14,G14,H14)</f>
        <v>0</v>
      </c>
      <c r="J14" s="34"/>
      <c r="K14" s="37"/>
      <c r="L14" s="37"/>
      <c r="M14" s="37"/>
      <c r="N14" s="37"/>
    </row>
    <row r="15" spans="1:14" ht="15.6" customHeight="1" x14ac:dyDescent="0.3">
      <c r="A15" s="81">
        <v>6000</v>
      </c>
      <c r="B15" s="85" t="s">
        <v>19</v>
      </c>
      <c r="C15" s="205"/>
      <c r="D15" s="206"/>
      <c r="E15" s="19"/>
      <c r="F15" s="19">
        <f t="shared" si="0"/>
        <v>0</v>
      </c>
      <c r="G15" s="19">
        <f t="shared" si="0"/>
        <v>0</v>
      </c>
      <c r="H15" s="19">
        <f t="shared" si="0"/>
        <v>0</v>
      </c>
      <c r="I15" s="26">
        <f t="shared" si="1"/>
        <v>0</v>
      </c>
      <c r="J15" s="34"/>
      <c r="K15" s="36"/>
      <c r="L15" s="36"/>
      <c r="M15" s="36"/>
      <c r="N15" s="36"/>
    </row>
    <row r="16" spans="1:14" ht="16.2" customHeight="1" x14ac:dyDescent="0.3">
      <c r="A16" s="81">
        <v>6000</v>
      </c>
      <c r="B16" s="85" t="s">
        <v>19</v>
      </c>
      <c r="C16" s="205"/>
      <c r="D16" s="206"/>
      <c r="E16" s="19"/>
      <c r="F16" s="19">
        <f t="shared" si="0"/>
        <v>0</v>
      </c>
      <c r="G16" s="19">
        <f t="shared" si="0"/>
        <v>0</v>
      </c>
      <c r="H16" s="19">
        <f t="shared" si="0"/>
        <v>0</v>
      </c>
      <c r="I16" s="26">
        <f t="shared" si="1"/>
        <v>0</v>
      </c>
      <c r="J16" s="34"/>
      <c r="K16" s="37"/>
      <c r="L16" s="37"/>
      <c r="M16" s="37"/>
      <c r="N16" s="37"/>
    </row>
    <row r="17" spans="1:9" s="2" customFormat="1" ht="16.95" customHeight="1" x14ac:dyDescent="0.3">
      <c r="A17" s="81">
        <v>6000</v>
      </c>
      <c r="B17" s="85" t="s">
        <v>20</v>
      </c>
      <c r="C17" s="205"/>
      <c r="D17" s="206"/>
      <c r="E17" s="19"/>
      <c r="F17" s="19">
        <f t="shared" si="0"/>
        <v>0</v>
      </c>
      <c r="G17" s="19">
        <f t="shared" si="0"/>
        <v>0</v>
      </c>
      <c r="H17" s="19">
        <f t="shared" si="0"/>
        <v>0</v>
      </c>
      <c r="I17" s="26">
        <f t="shared" si="1"/>
        <v>0</v>
      </c>
    </row>
    <row r="18" spans="1:9" ht="15.6" customHeight="1" x14ac:dyDescent="0.3">
      <c r="A18" s="81">
        <v>6000</v>
      </c>
      <c r="B18" s="85" t="s">
        <v>20</v>
      </c>
      <c r="C18" s="205"/>
      <c r="D18" s="206"/>
      <c r="E18" s="19"/>
      <c r="F18" s="19">
        <f t="shared" si="0"/>
        <v>0</v>
      </c>
      <c r="G18" s="19">
        <f t="shared" si="0"/>
        <v>0</v>
      </c>
      <c r="H18" s="19">
        <f t="shared" si="0"/>
        <v>0</v>
      </c>
      <c r="I18" s="26">
        <f t="shared" si="1"/>
        <v>0</v>
      </c>
    </row>
    <row r="19" spans="1:9" ht="15.6" customHeight="1" x14ac:dyDescent="0.3">
      <c r="A19" s="81"/>
      <c r="B19" s="73" t="s">
        <v>21</v>
      </c>
      <c r="C19" s="205"/>
      <c r="D19" s="206"/>
      <c r="E19" s="19"/>
      <c r="F19" s="19">
        <f t="shared" si="0"/>
        <v>0</v>
      </c>
      <c r="G19" s="19">
        <f t="shared" si="0"/>
        <v>0</v>
      </c>
      <c r="H19" s="19">
        <f t="shared" si="0"/>
        <v>0</v>
      </c>
      <c r="I19" s="26">
        <f t="shared" si="1"/>
        <v>0</v>
      </c>
    </row>
    <row r="20" spans="1:9" ht="15.6" customHeight="1" x14ac:dyDescent="0.3">
      <c r="A20" s="81"/>
      <c r="B20" s="94" t="s">
        <v>22</v>
      </c>
      <c r="C20" s="226"/>
      <c r="D20" s="227"/>
      <c r="E20" s="19"/>
      <c r="F20" s="19">
        <f t="shared" si="0"/>
        <v>0</v>
      </c>
      <c r="G20" s="19">
        <f t="shared" si="0"/>
        <v>0</v>
      </c>
      <c r="H20" s="19">
        <f t="shared" si="0"/>
        <v>0</v>
      </c>
      <c r="I20" s="26">
        <f t="shared" si="1"/>
        <v>0</v>
      </c>
    </row>
    <row r="21" spans="1:9" ht="15.6" customHeight="1" x14ac:dyDescent="0.3">
      <c r="A21" s="81"/>
      <c r="B21" s="73" t="s">
        <v>23</v>
      </c>
      <c r="C21" s="205"/>
      <c r="D21" s="206"/>
      <c r="E21" s="19"/>
      <c r="F21" s="19">
        <f t="shared" si="0"/>
        <v>0</v>
      </c>
      <c r="G21" s="19">
        <f t="shared" si="0"/>
        <v>0</v>
      </c>
      <c r="H21" s="19">
        <f t="shared" si="0"/>
        <v>0</v>
      </c>
      <c r="I21" s="26">
        <f t="shared" si="1"/>
        <v>0</v>
      </c>
    </row>
    <row r="22" spans="1:9" ht="15.6" customHeight="1" x14ac:dyDescent="0.3">
      <c r="A22" s="83">
        <v>6000</v>
      </c>
      <c r="B22" s="224" t="s">
        <v>24</v>
      </c>
      <c r="C22" s="225"/>
      <c r="D22" s="225"/>
      <c r="E22" s="49">
        <f>ROUND(SUM(E14:E21),0)</f>
        <v>0</v>
      </c>
      <c r="F22" s="49">
        <f>ROUND(SUM(F14:F21),0)</f>
        <v>0</v>
      </c>
      <c r="G22" s="49">
        <f>ROUND(SUM(G14:G21),0)</f>
        <v>0</v>
      </c>
      <c r="H22" s="49">
        <f>ROUND(SUM(H14:H21),0)</f>
        <v>0</v>
      </c>
      <c r="I22" s="93">
        <f t="shared" si="1"/>
        <v>0</v>
      </c>
    </row>
    <row r="23" spans="1:9" ht="15.6" customHeight="1" x14ac:dyDescent="0.3">
      <c r="A23" s="81">
        <v>6007</v>
      </c>
      <c r="B23" s="85" t="s">
        <v>25</v>
      </c>
      <c r="C23" s="205"/>
      <c r="D23" s="206"/>
      <c r="E23" s="19"/>
      <c r="F23" s="19">
        <f t="shared" ref="F23:H25" si="2">ROUND(SUM(E23*$C$10),0)</f>
        <v>0</v>
      </c>
      <c r="G23" s="19">
        <f t="shared" si="2"/>
        <v>0</v>
      </c>
      <c r="H23" s="19">
        <f t="shared" si="2"/>
        <v>0</v>
      </c>
      <c r="I23" s="26">
        <f t="shared" si="1"/>
        <v>0</v>
      </c>
    </row>
    <row r="24" spans="1:9" ht="15.6" customHeight="1" x14ac:dyDescent="0.3">
      <c r="A24" s="81">
        <v>6007</v>
      </c>
      <c r="B24" s="85" t="s">
        <v>26</v>
      </c>
      <c r="C24" s="205"/>
      <c r="D24" s="206"/>
      <c r="E24" s="19"/>
      <c r="F24" s="19">
        <f t="shared" si="2"/>
        <v>0</v>
      </c>
      <c r="G24" s="19">
        <f t="shared" si="2"/>
        <v>0</v>
      </c>
      <c r="H24" s="19">
        <f t="shared" si="2"/>
        <v>0</v>
      </c>
      <c r="I24" s="26">
        <f t="shared" si="1"/>
        <v>0</v>
      </c>
    </row>
    <row r="25" spans="1:9" ht="15.6" customHeight="1" x14ac:dyDescent="0.3">
      <c r="A25" s="81">
        <v>6007</v>
      </c>
      <c r="B25" s="85" t="s">
        <v>26</v>
      </c>
      <c r="C25" s="205"/>
      <c r="D25" s="206"/>
      <c r="E25" s="19"/>
      <c r="F25" s="19">
        <f t="shared" si="2"/>
        <v>0</v>
      </c>
      <c r="G25" s="19">
        <f t="shared" si="2"/>
        <v>0</v>
      </c>
      <c r="H25" s="19">
        <f t="shared" si="2"/>
        <v>0</v>
      </c>
      <c r="I25" s="26">
        <f t="shared" si="1"/>
        <v>0</v>
      </c>
    </row>
    <row r="26" spans="1:9" ht="15.75" customHeight="1" x14ac:dyDescent="0.3">
      <c r="A26" s="83">
        <v>6007</v>
      </c>
      <c r="B26" s="224" t="s">
        <v>27</v>
      </c>
      <c r="C26" s="225"/>
      <c r="D26" s="225"/>
      <c r="E26" s="49">
        <f t="shared" ref="E26:H26" si="3">+E23+E24+E25</f>
        <v>0</v>
      </c>
      <c r="F26" s="49">
        <f t="shared" si="3"/>
        <v>0</v>
      </c>
      <c r="G26" s="49">
        <f t="shared" si="3"/>
        <v>0</v>
      </c>
      <c r="H26" s="49">
        <f t="shared" si="3"/>
        <v>0</v>
      </c>
      <c r="I26" s="93">
        <f>+I23+I24+I25</f>
        <v>0</v>
      </c>
    </row>
    <row r="27" spans="1:9" ht="15.6" customHeight="1" x14ac:dyDescent="0.3">
      <c r="A27" s="81">
        <v>6024</v>
      </c>
      <c r="B27" s="85" t="s">
        <v>29</v>
      </c>
      <c r="C27" s="205"/>
      <c r="D27" s="206"/>
      <c r="E27" s="19"/>
      <c r="F27" s="88">
        <f t="shared" ref="F27:F28" si="4">ROUND(SUM(E27*$C$10),0)</f>
        <v>0</v>
      </c>
      <c r="G27" s="88">
        <f t="shared" ref="G27:G28" si="5">ROUND(SUM(F27*$C$10),0)</f>
        <v>0</v>
      </c>
      <c r="H27" s="88">
        <f t="shared" ref="H27:H28" si="6">ROUND(SUM(G27*$C$10),0)</f>
        <v>0</v>
      </c>
      <c r="I27" s="26">
        <f t="shared" ref="I27:I28" si="7">SUM(E27,F27,G27,H27)</f>
        <v>0</v>
      </c>
    </row>
    <row r="28" spans="1:9" ht="16.95" customHeight="1" x14ac:dyDescent="0.3">
      <c r="A28" s="81">
        <v>6024</v>
      </c>
      <c r="B28" s="85" t="s">
        <v>30</v>
      </c>
      <c r="C28" s="205"/>
      <c r="D28" s="206"/>
      <c r="E28" s="19"/>
      <c r="F28" s="88">
        <f t="shared" si="4"/>
        <v>0</v>
      </c>
      <c r="G28" s="88">
        <f t="shared" si="5"/>
        <v>0</v>
      </c>
      <c r="H28" s="88">
        <f t="shared" si="6"/>
        <v>0</v>
      </c>
      <c r="I28" s="26">
        <f t="shared" si="7"/>
        <v>0</v>
      </c>
    </row>
    <row r="29" spans="1:9" ht="16.95" customHeight="1" x14ac:dyDescent="0.3">
      <c r="A29" s="81">
        <v>6024</v>
      </c>
      <c r="B29" s="85" t="s">
        <v>28</v>
      </c>
      <c r="C29" s="205"/>
      <c r="D29" s="206"/>
      <c r="E29" s="19"/>
      <c r="F29" s="88">
        <f t="shared" ref="F29:H29" si="8">ROUND(SUM(E29*$C$10),0)</f>
        <v>0</v>
      </c>
      <c r="G29" s="88">
        <f t="shared" si="8"/>
        <v>0</v>
      </c>
      <c r="H29" s="88">
        <f t="shared" si="8"/>
        <v>0</v>
      </c>
      <c r="I29" s="26">
        <f t="shared" ref="I29:I33" si="9">SUM(E29,F29,G29,H29)</f>
        <v>0</v>
      </c>
    </row>
    <row r="30" spans="1:9" ht="17.399999999999999" customHeight="1" x14ac:dyDescent="0.3">
      <c r="A30" s="83">
        <v>6024</v>
      </c>
      <c r="B30" s="216" t="s">
        <v>31</v>
      </c>
      <c r="C30" s="219"/>
      <c r="D30" s="217"/>
      <c r="E30" s="49">
        <f>SUM(E27:E29)</f>
        <v>0</v>
      </c>
      <c r="F30" s="49">
        <f>SUM(F27:F29)</f>
        <v>0</v>
      </c>
      <c r="G30" s="49">
        <f>SUM(G27:G29)</f>
        <v>0</v>
      </c>
      <c r="H30" s="49">
        <f>SUM(H27:H29)</f>
        <v>0</v>
      </c>
      <c r="I30" s="93">
        <f t="shared" si="9"/>
        <v>0</v>
      </c>
    </row>
    <row r="31" spans="1:9" ht="16.95" customHeight="1" x14ac:dyDescent="0.3">
      <c r="A31" s="81">
        <v>6195</v>
      </c>
      <c r="B31" s="213" t="s">
        <v>32</v>
      </c>
      <c r="C31" s="215"/>
      <c r="D31" s="164">
        <v>0.2331</v>
      </c>
      <c r="E31" s="18">
        <f>ROUND($D$31*SUM(E22),0)</f>
        <v>0</v>
      </c>
      <c r="F31" s="18">
        <f>ROUND($D$31*SUM(F22),0)</f>
        <v>0</v>
      </c>
      <c r="G31" s="18">
        <f t="shared" ref="G31:H31" si="10">ROUND($D$31*SUM(G22),0)</f>
        <v>0</v>
      </c>
      <c r="H31" s="18">
        <f t="shared" si="10"/>
        <v>0</v>
      </c>
      <c r="I31" s="26">
        <f t="shared" si="9"/>
        <v>0</v>
      </c>
    </row>
    <row r="32" spans="1:9" ht="16.95" customHeight="1" x14ac:dyDescent="0.3">
      <c r="A32" s="81">
        <v>6195</v>
      </c>
      <c r="B32" s="213" t="s">
        <v>71</v>
      </c>
      <c r="C32" s="215"/>
      <c r="D32" s="164">
        <v>0.2331</v>
      </c>
      <c r="E32" s="18">
        <f>ROUND($D$32*E26,0)</f>
        <v>0</v>
      </c>
      <c r="F32" s="18">
        <f>ROUND($D$32*F26,0)</f>
        <v>0</v>
      </c>
      <c r="G32" s="18">
        <f>ROUND($D$32*G26,0)</f>
        <v>0</v>
      </c>
      <c r="H32" s="18">
        <f>ROUND($D$32*H26,0)</f>
        <v>0</v>
      </c>
      <c r="I32" s="26">
        <f t="shared" si="9"/>
        <v>0</v>
      </c>
    </row>
    <row r="33" spans="1:9" ht="16.95" customHeight="1" x14ac:dyDescent="0.3">
      <c r="A33" s="81">
        <v>6195</v>
      </c>
      <c r="B33" s="213" t="s">
        <v>34</v>
      </c>
      <c r="C33" s="215"/>
      <c r="D33" s="164">
        <v>9.7999999999999997E-3</v>
      </c>
      <c r="E33" s="18">
        <f>ROUND($D$33*(E30),0)</f>
        <v>0</v>
      </c>
      <c r="F33" s="18">
        <f>ROUND($D$33*(F30),0)</f>
        <v>0</v>
      </c>
      <c r="G33" s="18">
        <f>ROUND($D$33*(G30),0)</f>
        <v>0</v>
      </c>
      <c r="H33" s="18">
        <f>ROUND($D$33*(H30),0)</f>
        <v>0</v>
      </c>
      <c r="I33" s="26">
        <f t="shared" si="9"/>
        <v>0</v>
      </c>
    </row>
    <row r="34" spans="1:9" s="2" customFormat="1" ht="15.75" customHeight="1" x14ac:dyDescent="0.3">
      <c r="A34" s="83">
        <v>6195</v>
      </c>
      <c r="B34" s="216" t="s">
        <v>35</v>
      </c>
      <c r="C34" s="219"/>
      <c r="D34" s="217"/>
      <c r="E34" s="49">
        <f t="shared" ref="E34:H34" si="11">ROUND(SUM(E31:E33),0)</f>
        <v>0</v>
      </c>
      <c r="F34" s="49">
        <f t="shared" si="11"/>
        <v>0</v>
      </c>
      <c r="G34" s="49">
        <f t="shared" si="11"/>
        <v>0</v>
      </c>
      <c r="H34" s="49">
        <f t="shared" si="11"/>
        <v>0</v>
      </c>
      <c r="I34" s="93">
        <f>ROUND(SUM(I31:I33),0)</f>
        <v>0</v>
      </c>
    </row>
    <row r="35" spans="1:9" s="2" customFormat="1" ht="15.75" customHeight="1" thickBot="1" x14ac:dyDescent="0.35">
      <c r="A35" s="83"/>
      <c r="B35" s="181" t="s">
        <v>36</v>
      </c>
      <c r="C35" s="182"/>
      <c r="D35" s="182"/>
      <c r="E35" s="91">
        <f>SUM(E22,E26:E26,E34,E30)</f>
        <v>0</v>
      </c>
      <c r="F35" s="91">
        <f>SUM(F22,F26:F26,F34,F30)</f>
        <v>0</v>
      </c>
      <c r="G35" s="91">
        <f>SUM(G22,G26:G26,G34,G30)</f>
        <v>0</v>
      </c>
      <c r="H35" s="91">
        <f>SUM(H22,H26:H26,H34,H30)</f>
        <v>0</v>
      </c>
      <c r="I35" s="92">
        <f>SUM(E35,F35,G35,H35)</f>
        <v>0</v>
      </c>
    </row>
    <row r="36" spans="1:9" s="2" customFormat="1" ht="10.5" customHeight="1" thickBot="1" x14ac:dyDescent="0.35">
      <c r="A36" s="83"/>
      <c r="B36" s="223"/>
      <c r="C36" s="223"/>
      <c r="D36" s="223"/>
      <c r="E36" s="223"/>
      <c r="F36" s="223"/>
      <c r="G36" s="223"/>
      <c r="H36" s="223"/>
      <c r="I36" s="223"/>
    </row>
    <row r="37" spans="1:9" ht="15" customHeight="1" x14ac:dyDescent="0.3">
      <c r="A37" s="82" t="s">
        <v>37</v>
      </c>
      <c r="B37" s="220" t="s">
        <v>38</v>
      </c>
      <c r="C37" s="221"/>
      <c r="D37" s="221"/>
      <c r="E37" s="221"/>
      <c r="F37" s="221"/>
      <c r="G37" s="221"/>
      <c r="H37" s="221"/>
      <c r="I37" s="222"/>
    </row>
    <row r="38" spans="1:9" ht="16.2" customHeight="1" x14ac:dyDescent="0.3">
      <c r="A38" s="83">
        <v>6245</v>
      </c>
      <c r="B38" s="85" t="s">
        <v>39</v>
      </c>
      <c r="C38" s="218"/>
      <c r="D38" s="215"/>
      <c r="E38" s="19"/>
      <c r="F38" s="19"/>
      <c r="G38" s="19"/>
      <c r="H38" s="19"/>
      <c r="I38" s="26">
        <f t="shared" ref="I38:I57" si="12">SUM(E38,F38,G38,H38)</f>
        <v>0</v>
      </c>
    </row>
    <row r="39" spans="1:9" ht="16.2" customHeight="1" x14ac:dyDescent="0.3">
      <c r="A39" s="83">
        <v>6246</v>
      </c>
      <c r="B39" s="85" t="s">
        <v>40</v>
      </c>
      <c r="C39" s="205"/>
      <c r="D39" s="206"/>
      <c r="E39" s="19"/>
      <c r="F39" s="19"/>
      <c r="G39" s="19"/>
      <c r="H39" s="19"/>
      <c r="I39" s="26">
        <f t="shared" si="12"/>
        <v>0</v>
      </c>
    </row>
    <row r="40" spans="1:9" ht="16.2" customHeight="1" x14ac:dyDescent="0.3">
      <c r="A40" s="83">
        <v>6900</v>
      </c>
      <c r="B40" s="85" t="s">
        <v>41</v>
      </c>
      <c r="C40" s="205"/>
      <c r="D40" s="206"/>
      <c r="E40" s="19"/>
      <c r="F40" s="19"/>
      <c r="G40" s="19"/>
      <c r="H40" s="19"/>
      <c r="I40" s="26">
        <f t="shared" si="12"/>
        <v>0</v>
      </c>
    </row>
    <row r="41" spans="1:9" ht="16.2" customHeight="1" x14ac:dyDescent="0.3">
      <c r="A41" s="83">
        <v>6905</v>
      </c>
      <c r="B41" s="85" t="s">
        <v>42</v>
      </c>
      <c r="C41" s="205"/>
      <c r="D41" s="206"/>
      <c r="E41" s="19"/>
      <c r="F41" s="19"/>
      <c r="G41" s="19"/>
      <c r="H41" s="19"/>
      <c r="I41" s="26">
        <f t="shared" si="12"/>
        <v>0</v>
      </c>
    </row>
    <row r="42" spans="1:9" ht="16.2" customHeight="1" x14ac:dyDescent="0.3">
      <c r="A42" s="83">
        <v>6910</v>
      </c>
      <c r="B42" s="85" t="s">
        <v>43</v>
      </c>
      <c r="C42" s="205"/>
      <c r="D42" s="206"/>
      <c r="E42" s="19"/>
      <c r="F42" s="19"/>
      <c r="G42" s="19"/>
      <c r="H42" s="19"/>
      <c r="I42" s="26">
        <f t="shared" si="12"/>
        <v>0</v>
      </c>
    </row>
    <row r="43" spans="1:9" ht="16.2" customHeight="1" x14ac:dyDescent="0.3">
      <c r="A43" s="83"/>
      <c r="B43" s="85" t="s">
        <v>86</v>
      </c>
      <c r="C43" s="205"/>
      <c r="D43" s="206"/>
      <c r="E43" s="19"/>
      <c r="F43" s="19"/>
      <c r="G43" s="19"/>
      <c r="H43" s="19"/>
      <c r="I43" s="26">
        <f>SUM(E43,F43,G43,H43)</f>
        <v>0</v>
      </c>
    </row>
    <row r="44" spans="1:9" ht="16.2" customHeight="1" x14ac:dyDescent="0.3">
      <c r="A44" s="83"/>
      <c r="B44" s="85" t="s">
        <v>44</v>
      </c>
      <c r="C44" s="205"/>
      <c r="D44" s="206"/>
      <c r="E44" s="19"/>
      <c r="F44" s="19"/>
      <c r="G44" s="19"/>
      <c r="H44" s="19"/>
      <c r="I44" s="26">
        <f t="shared" si="12"/>
        <v>0</v>
      </c>
    </row>
    <row r="45" spans="1:9" ht="16.2" customHeight="1" x14ac:dyDescent="0.3">
      <c r="A45" s="83">
        <v>6235</v>
      </c>
      <c r="B45" s="85" t="s">
        <v>45</v>
      </c>
      <c r="C45" s="205"/>
      <c r="D45" s="206"/>
      <c r="E45" s="19"/>
      <c r="F45" s="19"/>
      <c r="G45" s="19"/>
      <c r="H45" s="19"/>
      <c r="I45" s="26">
        <f>SUM(E45,F45,G45,H45)</f>
        <v>0</v>
      </c>
    </row>
    <row r="46" spans="1:9" ht="16.2" customHeight="1" x14ac:dyDescent="0.3">
      <c r="A46" s="83">
        <v>6235</v>
      </c>
      <c r="B46" s="85" t="s">
        <v>45</v>
      </c>
      <c r="C46" s="205"/>
      <c r="D46" s="206"/>
      <c r="E46" s="19"/>
      <c r="F46" s="19"/>
      <c r="G46" s="19"/>
      <c r="H46" s="19"/>
      <c r="I46" s="26">
        <f t="shared" si="12"/>
        <v>0</v>
      </c>
    </row>
    <row r="47" spans="1:9" ht="16.2" customHeight="1" x14ac:dyDescent="0.3">
      <c r="A47" s="83">
        <v>7010</v>
      </c>
      <c r="B47" s="85" t="s">
        <v>46</v>
      </c>
      <c r="C47" s="205"/>
      <c r="D47" s="206"/>
      <c r="E47" s="19"/>
      <c r="F47" s="19"/>
      <c r="G47" s="19"/>
      <c r="H47" s="19"/>
      <c r="I47" s="26">
        <f t="shared" si="12"/>
        <v>0</v>
      </c>
    </row>
    <row r="48" spans="1:9" ht="16.2" customHeight="1" x14ac:dyDescent="0.3">
      <c r="B48" s="85" t="s">
        <v>47</v>
      </c>
      <c r="C48" s="218"/>
      <c r="D48" s="215"/>
      <c r="E48" s="19"/>
      <c r="F48" s="19"/>
      <c r="G48" s="19"/>
      <c r="H48" s="19"/>
      <c r="I48" s="26">
        <f t="shared" si="12"/>
        <v>0</v>
      </c>
    </row>
    <row r="49" spans="1:9" ht="16.2" customHeight="1" x14ac:dyDescent="0.3">
      <c r="A49" s="83"/>
      <c r="B49" s="85" t="s">
        <v>48</v>
      </c>
      <c r="C49" s="205"/>
      <c r="D49" s="206"/>
      <c r="E49" s="19"/>
      <c r="F49" s="19"/>
      <c r="G49" s="19"/>
      <c r="H49" s="19"/>
      <c r="I49" s="26">
        <f t="shared" si="12"/>
        <v>0</v>
      </c>
    </row>
    <row r="50" spans="1:9" ht="16.2" customHeight="1" x14ac:dyDescent="0.3">
      <c r="A50" s="83"/>
      <c r="B50" s="73" t="s">
        <v>49</v>
      </c>
      <c r="C50" s="205"/>
      <c r="D50" s="206"/>
      <c r="E50" s="19"/>
      <c r="F50" s="19"/>
      <c r="G50" s="19"/>
      <c r="H50" s="19"/>
      <c r="I50" s="26">
        <f t="shared" si="12"/>
        <v>0</v>
      </c>
    </row>
    <row r="51" spans="1:9" ht="16.2" customHeight="1" x14ac:dyDescent="0.3">
      <c r="A51" s="83"/>
      <c r="B51" s="73" t="s">
        <v>50</v>
      </c>
      <c r="C51" s="205"/>
      <c r="D51" s="206"/>
      <c r="E51" s="19"/>
      <c r="F51" s="19"/>
      <c r="G51" s="19"/>
      <c r="H51" s="19"/>
      <c r="I51" s="26">
        <f t="shared" si="12"/>
        <v>0</v>
      </c>
    </row>
    <row r="52" spans="1:9" ht="16.2" customHeight="1" x14ac:dyDescent="0.3">
      <c r="A52" s="83"/>
      <c r="B52" s="73" t="s">
        <v>51</v>
      </c>
      <c r="C52" s="205"/>
      <c r="D52" s="206"/>
      <c r="E52" s="19"/>
      <c r="F52" s="19"/>
      <c r="G52" s="19"/>
      <c r="H52" s="19"/>
      <c r="I52" s="26">
        <f t="shared" si="12"/>
        <v>0</v>
      </c>
    </row>
    <row r="53" spans="1:9" ht="16.2" customHeight="1" x14ac:dyDescent="0.3">
      <c r="A53" s="81"/>
      <c r="B53" s="73" t="s">
        <v>52</v>
      </c>
      <c r="C53" s="218"/>
      <c r="D53" s="215"/>
      <c r="E53" s="19"/>
      <c r="F53" s="19"/>
      <c r="G53" s="19"/>
      <c r="H53" s="19"/>
      <c r="I53" s="26">
        <f t="shared" si="12"/>
        <v>0</v>
      </c>
    </row>
    <row r="54" spans="1:9" ht="16.2" customHeight="1" x14ac:dyDescent="0.3">
      <c r="A54" s="81"/>
      <c r="B54" s="198" t="s">
        <v>53</v>
      </c>
      <c r="C54" s="199"/>
      <c r="D54" s="200"/>
      <c r="E54" s="18">
        <f t="shared" ref="E54:H55" si="13">SUM(E50,E52)</f>
        <v>0</v>
      </c>
      <c r="F54" s="18">
        <f t="shared" si="13"/>
        <v>0</v>
      </c>
      <c r="G54" s="18">
        <f t="shared" si="13"/>
        <v>0</v>
      </c>
      <c r="H54" s="18">
        <f t="shared" si="13"/>
        <v>0</v>
      </c>
      <c r="I54" s="26">
        <f t="shared" si="12"/>
        <v>0</v>
      </c>
    </row>
    <row r="55" spans="1:9" ht="16.2" customHeight="1" x14ac:dyDescent="0.3">
      <c r="A55" s="81"/>
      <c r="B55" s="198" t="s">
        <v>54</v>
      </c>
      <c r="C55" s="199"/>
      <c r="D55" s="200"/>
      <c r="E55" s="18">
        <f t="shared" si="13"/>
        <v>0</v>
      </c>
      <c r="F55" s="18">
        <f t="shared" si="13"/>
        <v>0</v>
      </c>
      <c r="G55" s="18">
        <f t="shared" si="13"/>
        <v>0</v>
      </c>
      <c r="H55" s="18">
        <f t="shared" si="13"/>
        <v>0</v>
      </c>
      <c r="I55" s="26">
        <f t="shared" si="12"/>
        <v>0</v>
      </c>
    </row>
    <row r="56" spans="1:9" ht="16.2" customHeight="1" x14ac:dyDescent="0.3">
      <c r="A56" s="83"/>
      <c r="B56" s="85" t="s">
        <v>72</v>
      </c>
      <c r="C56" s="205" t="s">
        <v>87</v>
      </c>
      <c r="D56" s="206"/>
      <c r="E56" s="19"/>
      <c r="F56" s="19"/>
      <c r="G56" s="19"/>
      <c r="H56" s="19"/>
      <c r="I56" s="26">
        <f t="shared" si="12"/>
        <v>0</v>
      </c>
    </row>
    <row r="57" spans="1:9" ht="16.2" customHeight="1" x14ac:dyDescent="0.3">
      <c r="A57" s="83">
        <v>7225</v>
      </c>
      <c r="B57" s="85" t="s">
        <v>73</v>
      </c>
      <c r="C57" s="205" t="s">
        <v>91</v>
      </c>
      <c r="D57" s="206"/>
      <c r="E57" s="18"/>
      <c r="F57" s="18">
        <f>ROUND(SUM(E57*1.03),0)</f>
        <v>0</v>
      </c>
      <c r="G57" s="18">
        <f>ROUND(SUM(F57*1.03),0)</f>
        <v>0</v>
      </c>
      <c r="H57" s="18">
        <f>ROUND(SUM(G57*1.03),0)</f>
        <v>0</v>
      </c>
      <c r="I57" s="26">
        <f t="shared" si="12"/>
        <v>0</v>
      </c>
    </row>
    <row r="58" spans="1:9" s="2" customFormat="1" ht="16.2" customHeight="1" thickBot="1" x14ac:dyDescent="0.35">
      <c r="A58" s="83"/>
      <c r="B58" s="202" t="s">
        <v>57</v>
      </c>
      <c r="C58" s="203"/>
      <c r="D58" s="204"/>
      <c r="E58" s="91">
        <f>ROUND(SUM(E38:E49,E54:E57),0)</f>
        <v>0</v>
      </c>
      <c r="F58" s="91">
        <f>ROUND(SUM(F38:F49,F54:F57),0)</f>
        <v>0</v>
      </c>
      <c r="G58" s="91">
        <f>ROUND(SUM(G38:G49,G54:G57),0)</f>
        <v>0</v>
      </c>
      <c r="H58" s="91">
        <f>ROUND(SUM(H38:H49,H54:H57),0)</f>
        <v>0</v>
      </c>
      <c r="I58" s="92">
        <f>SUM(E58,F58,G58,H58)</f>
        <v>0</v>
      </c>
    </row>
    <row r="59" spans="1:9" s="2" customFormat="1" ht="12.6" customHeight="1" thickBot="1" x14ac:dyDescent="0.35">
      <c r="A59" s="20"/>
      <c r="B59" s="207"/>
      <c r="C59" s="208"/>
      <c r="D59" s="208"/>
      <c r="E59" s="208"/>
      <c r="F59" s="208"/>
      <c r="G59" s="208"/>
      <c r="H59" s="208"/>
      <c r="I59" s="209"/>
    </row>
    <row r="60" spans="1:9" ht="15.75" customHeight="1" x14ac:dyDescent="0.3">
      <c r="A60" s="83"/>
      <c r="B60" s="210" t="s">
        <v>58</v>
      </c>
      <c r="C60" s="211"/>
      <c r="D60" s="212"/>
      <c r="E60" s="98">
        <f>SUM(E35,E58)</f>
        <v>0</v>
      </c>
      <c r="F60" s="98">
        <f>SUM(F35,F58)</f>
        <v>0</v>
      </c>
      <c r="G60" s="98">
        <f>SUM(G35,G58)</f>
        <v>0</v>
      </c>
      <c r="H60" s="98">
        <f>SUM(H35,H58)</f>
        <v>0</v>
      </c>
      <c r="I60" s="99">
        <f>SUM(E60,F60,G60,H60)</f>
        <v>0</v>
      </c>
    </row>
    <row r="61" spans="1:9" ht="15" customHeight="1" x14ac:dyDescent="0.3">
      <c r="A61" s="81"/>
      <c r="B61" s="213" t="s">
        <v>59</v>
      </c>
      <c r="C61" s="214"/>
      <c r="D61" s="215"/>
      <c r="E61" s="149">
        <f>E60- SUM(E39,E44,E55,E56:E57)</f>
        <v>0</v>
      </c>
      <c r="F61" s="149">
        <f>F60- SUM(F39,F44,F55,F56:F57)</f>
        <v>0</v>
      </c>
      <c r="G61" s="149">
        <f>G60- SUM(G39,G44,G55,G56:G57)</f>
        <v>0</v>
      </c>
      <c r="H61" s="149">
        <f>H60- SUM(H39,H44,H55,H56:H57)</f>
        <v>0</v>
      </c>
      <c r="I61" s="26">
        <f>SUM(E61,F61,G61,H61)</f>
        <v>0</v>
      </c>
    </row>
    <row r="62" spans="1:9" ht="16.2" customHeight="1" x14ac:dyDescent="0.3">
      <c r="A62" s="83">
        <v>7520</v>
      </c>
      <c r="B62" s="216" t="s">
        <v>60</v>
      </c>
      <c r="C62" s="217"/>
      <c r="D62" s="100">
        <v>0.54500000000000004</v>
      </c>
      <c r="E62" s="68">
        <f>ROUND(SUM(E61*$D$62),0)</f>
        <v>0</v>
      </c>
      <c r="F62" s="49">
        <f>ROUND(SUM(F61*$D$62),0)</f>
        <v>0</v>
      </c>
      <c r="G62" s="49">
        <f>ROUND(SUM(G61*$D$62),0)</f>
        <v>0</v>
      </c>
      <c r="H62" s="49">
        <f>ROUND(SUM(H61*$D$62),0)</f>
        <v>0</v>
      </c>
      <c r="I62" s="93">
        <f>SUM(E62,F62,G62,H62)</f>
        <v>0</v>
      </c>
    </row>
    <row r="63" spans="1:9" ht="17.399999999999999" customHeight="1" thickBot="1" x14ac:dyDescent="0.35">
      <c r="A63" s="83"/>
      <c r="B63" s="202" t="s">
        <v>61</v>
      </c>
      <c r="C63" s="203"/>
      <c r="D63" s="204"/>
      <c r="E63" s="89">
        <f>SUM(E60,E62)</f>
        <v>0</v>
      </c>
      <c r="F63" s="91">
        <f>SUM(F60,F62)</f>
        <v>0</v>
      </c>
      <c r="G63" s="91">
        <f>SUM(G60,G62)</f>
        <v>0</v>
      </c>
      <c r="H63" s="91">
        <f>SUM(H60,H62)</f>
        <v>0</v>
      </c>
      <c r="I63" s="92">
        <f>SUM(E63,F63,G63,H63)</f>
        <v>0</v>
      </c>
    </row>
  </sheetData>
  <mergeCells count="61">
    <mergeCell ref="B59:I59"/>
    <mergeCell ref="B60:D60"/>
    <mergeCell ref="B61:D61"/>
    <mergeCell ref="B62:C62"/>
    <mergeCell ref="B63:D63"/>
    <mergeCell ref="B58:D58"/>
    <mergeCell ref="C48:D48"/>
    <mergeCell ref="C49:D49"/>
    <mergeCell ref="C50:D50"/>
    <mergeCell ref="C51:D51"/>
    <mergeCell ref="C52:D52"/>
    <mergeCell ref="C53:D53"/>
    <mergeCell ref="B54:D54"/>
    <mergeCell ref="B55:D55"/>
    <mergeCell ref="C56:D56"/>
    <mergeCell ref="C57:D57"/>
    <mergeCell ref="C47:D47"/>
    <mergeCell ref="B33:C33"/>
    <mergeCell ref="B34:D34"/>
    <mergeCell ref="B35:D35"/>
    <mergeCell ref="B37:I37"/>
    <mergeCell ref="C38:D38"/>
    <mergeCell ref="C39:D39"/>
    <mergeCell ref="C40:D40"/>
    <mergeCell ref="C41:D41"/>
    <mergeCell ref="C42:D42"/>
    <mergeCell ref="C44:D44"/>
    <mergeCell ref="C46:D46"/>
    <mergeCell ref="C43:D43"/>
    <mergeCell ref="C45:D45"/>
    <mergeCell ref="B36:I36"/>
    <mergeCell ref="B32:C32"/>
    <mergeCell ref="C21:D21"/>
    <mergeCell ref="B22:D22"/>
    <mergeCell ref="C23:D23"/>
    <mergeCell ref="C24:D24"/>
    <mergeCell ref="C25:D25"/>
    <mergeCell ref="B26:D26"/>
    <mergeCell ref="C27:D27"/>
    <mergeCell ref="C28:D28"/>
    <mergeCell ref="C29:D29"/>
    <mergeCell ref="B30:D30"/>
    <mergeCell ref="B31:C31"/>
    <mergeCell ref="C20:D20"/>
    <mergeCell ref="A7:B7"/>
    <mergeCell ref="C7:I7"/>
    <mergeCell ref="A8:B8"/>
    <mergeCell ref="C12:D12"/>
    <mergeCell ref="B13:I13"/>
    <mergeCell ref="C14:D14"/>
    <mergeCell ref="C15:D15"/>
    <mergeCell ref="C16:D16"/>
    <mergeCell ref="C17:D17"/>
    <mergeCell ref="C18:D18"/>
    <mergeCell ref="C19:D19"/>
    <mergeCell ref="A6:B6"/>
    <mergeCell ref="B1:I1"/>
    <mergeCell ref="B2:I2"/>
    <mergeCell ref="A4:B4"/>
    <mergeCell ref="C4:E4"/>
    <mergeCell ref="A5:B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3"/>
  <sheetViews>
    <sheetView topLeftCell="B27" zoomScale="90" zoomScaleNormal="90" zoomScaleSheetLayoutView="75" workbookViewId="0">
      <selection activeCell="B31" sqref="B31:C31"/>
    </sheetView>
  </sheetViews>
  <sheetFormatPr defaultColWidth="9.109375" defaultRowHeight="15" x14ac:dyDescent="0.25"/>
  <cols>
    <col min="1" max="1" width="8.109375" style="6" hidden="1" customWidth="1"/>
    <col min="2" max="2" width="28.109375" style="1" customWidth="1"/>
    <col min="3" max="3" width="19.88671875" style="1" customWidth="1"/>
    <col min="4" max="4" width="9.5546875" style="1" customWidth="1"/>
    <col min="5" max="9" width="11.44140625" style="1" customWidth="1"/>
    <col min="10" max="10" width="14.6640625" style="1" customWidth="1"/>
    <col min="11" max="11" width="16.109375" style="1" customWidth="1"/>
    <col min="12" max="14" width="9.109375" style="1"/>
    <col min="15" max="15" width="9.6640625" style="1" bestFit="1" customWidth="1"/>
    <col min="16" max="16384" width="9.109375" style="1"/>
  </cols>
  <sheetData>
    <row r="1" spans="1:15" ht="17.399999999999999" x14ac:dyDescent="0.3">
      <c r="B1" s="234" t="s">
        <v>0</v>
      </c>
      <c r="C1" s="234"/>
      <c r="D1" s="234"/>
      <c r="E1" s="234"/>
      <c r="F1" s="234"/>
      <c r="G1" s="234"/>
      <c r="H1" s="234"/>
      <c r="I1" s="234"/>
      <c r="J1" s="234"/>
    </row>
    <row r="2" spans="1:15" ht="15.6" customHeight="1" x14ac:dyDescent="0.25">
      <c r="B2" s="235" t="s">
        <v>62</v>
      </c>
      <c r="C2" s="236"/>
      <c r="D2" s="236"/>
      <c r="E2" s="236"/>
      <c r="F2" s="236"/>
      <c r="G2" s="236"/>
      <c r="H2" s="236"/>
      <c r="I2" s="236"/>
      <c r="J2" s="236"/>
    </row>
    <row r="3" spans="1:15" ht="15.75" customHeight="1" x14ac:dyDescent="0.3">
      <c r="A3" s="2"/>
      <c r="B3" s="9" t="s">
        <v>2</v>
      </c>
      <c r="C3" s="38"/>
      <c r="D3" s="9" t="s">
        <v>4</v>
      </c>
      <c r="E3" s="13" t="s">
        <v>3</v>
      </c>
      <c r="F3" s="2"/>
    </row>
    <row r="4" spans="1:15" ht="15" customHeight="1" x14ac:dyDescent="0.25">
      <c r="A4" s="228" t="s">
        <v>5</v>
      </c>
      <c r="B4" s="228"/>
      <c r="C4" s="237" t="s">
        <v>63</v>
      </c>
      <c r="D4" s="237"/>
      <c r="E4" s="237"/>
    </row>
    <row r="5" spans="1:15" ht="15" hidden="1" customHeight="1" x14ac:dyDescent="0.25">
      <c r="A5" s="228" t="s">
        <v>6</v>
      </c>
      <c r="B5" s="228"/>
      <c r="C5" s="10" t="s">
        <v>3</v>
      </c>
    </row>
    <row r="6" spans="1:15" ht="15" customHeight="1" x14ac:dyDescent="0.25">
      <c r="A6" s="228" t="s">
        <v>7</v>
      </c>
      <c r="B6" s="228"/>
      <c r="C6" s="131"/>
      <c r="D6" s="12" t="s">
        <v>8</v>
      </c>
      <c r="E6" s="8"/>
    </row>
    <row r="7" spans="1:15" ht="14.4" customHeight="1" x14ac:dyDescent="0.25">
      <c r="A7" s="228" t="s">
        <v>9</v>
      </c>
      <c r="B7" s="228"/>
      <c r="C7" s="229"/>
      <c r="D7" s="230"/>
      <c r="E7" s="230"/>
      <c r="F7" s="230"/>
      <c r="G7" s="230"/>
      <c r="H7" s="230"/>
      <c r="I7" s="230"/>
      <c r="J7" s="230"/>
    </row>
    <row r="8" spans="1:15" ht="15" customHeight="1" x14ac:dyDescent="0.25">
      <c r="A8" s="228" t="s">
        <v>10</v>
      </c>
      <c r="B8" s="228"/>
      <c r="C8" s="7"/>
      <c r="D8" s="7"/>
      <c r="E8" s="7"/>
      <c r="F8" s="14"/>
      <c r="K8" s="34"/>
      <c r="L8" s="35"/>
      <c r="M8" s="35"/>
      <c r="N8" s="35"/>
      <c r="O8" s="35"/>
    </row>
    <row r="9" spans="1:15" ht="15" customHeight="1" x14ac:dyDescent="0.25">
      <c r="A9" s="5"/>
      <c r="B9" s="3" t="s">
        <v>11</v>
      </c>
      <c r="C9" s="28"/>
      <c r="F9" s="4"/>
      <c r="H9" s="1" t="s">
        <v>3</v>
      </c>
      <c r="K9" s="34"/>
      <c r="L9" s="36"/>
      <c r="M9" s="36"/>
      <c r="N9" s="36"/>
      <c r="O9" s="36"/>
    </row>
    <row r="10" spans="1:15" ht="15.75" customHeight="1" x14ac:dyDescent="0.3">
      <c r="B10" s="9" t="s">
        <v>64</v>
      </c>
      <c r="C10" s="15">
        <v>1.02</v>
      </c>
      <c r="K10" s="34"/>
      <c r="L10" s="34"/>
      <c r="M10" s="34"/>
      <c r="N10" s="34"/>
      <c r="O10" s="36"/>
    </row>
    <row r="11" spans="1:15" ht="15.6" thickBot="1" x14ac:dyDescent="0.3">
      <c r="K11" s="34"/>
      <c r="L11" s="36"/>
      <c r="M11" s="36"/>
      <c r="N11" s="36"/>
      <c r="O11" s="36"/>
    </row>
    <row r="12" spans="1:15" ht="15" customHeight="1" x14ac:dyDescent="0.25">
      <c r="A12" s="81"/>
      <c r="B12" s="103" t="s">
        <v>13</v>
      </c>
      <c r="C12" s="231" t="s">
        <v>14</v>
      </c>
      <c r="D12" s="232"/>
      <c r="E12" s="104" t="s">
        <v>65</v>
      </c>
      <c r="F12" s="104" t="s">
        <v>66</v>
      </c>
      <c r="G12" s="104" t="s">
        <v>67</v>
      </c>
      <c r="H12" s="104" t="s">
        <v>68</v>
      </c>
      <c r="I12" s="104" t="s">
        <v>69</v>
      </c>
      <c r="J12" s="105" t="s">
        <v>70</v>
      </c>
      <c r="K12" s="34"/>
      <c r="L12" s="34"/>
      <c r="M12" s="34"/>
      <c r="N12" s="34"/>
      <c r="O12" s="34"/>
    </row>
    <row r="13" spans="1:15" ht="15" customHeight="1" x14ac:dyDescent="0.3">
      <c r="A13" s="82" t="s">
        <v>16</v>
      </c>
      <c r="B13" s="224" t="s">
        <v>17</v>
      </c>
      <c r="C13" s="225"/>
      <c r="D13" s="225"/>
      <c r="E13" s="225"/>
      <c r="F13" s="225"/>
      <c r="G13" s="225"/>
      <c r="H13" s="225"/>
      <c r="I13" s="225"/>
      <c r="J13" s="233"/>
      <c r="K13" s="34"/>
      <c r="L13" s="36"/>
      <c r="M13" s="36"/>
      <c r="N13" s="36"/>
      <c r="O13" s="36"/>
    </row>
    <row r="14" spans="1:15" ht="17.399999999999999" customHeight="1" x14ac:dyDescent="0.3">
      <c r="A14" s="81">
        <v>6000</v>
      </c>
      <c r="B14" s="85" t="s">
        <v>18</v>
      </c>
      <c r="C14" s="205"/>
      <c r="D14" s="206"/>
      <c r="E14" s="19"/>
      <c r="F14" s="19">
        <f>ROUND(SUM(E14*$C$10),0)</f>
        <v>0</v>
      </c>
      <c r="G14" s="19">
        <f t="shared" ref="F14:I21" si="0">ROUND(SUM(F14*$C$10),0)</f>
        <v>0</v>
      </c>
      <c r="H14" s="19">
        <f t="shared" si="0"/>
        <v>0</v>
      </c>
      <c r="I14" s="19">
        <f t="shared" si="0"/>
        <v>0</v>
      </c>
      <c r="J14" s="26">
        <f>SUM(E14,F14,G14,H14,I14)</f>
        <v>0</v>
      </c>
      <c r="K14" s="34"/>
      <c r="L14" s="37"/>
      <c r="M14" s="37"/>
      <c r="N14" s="37"/>
      <c r="O14" s="37"/>
    </row>
    <row r="15" spans="1:15" ht="15.6" customHeight="1" x14ac:dyDescent="0.3">
      <c r="A15" s="81">
        <v>6000</v>
      </c>
      <c r="B15" s="85" t="s">
        <v>19</v>
      </c>
      <c r="C15" s="205"/>
      <c r="D15" s="206"/>
      <c r="E15" s="19"/>
      <c r="F15" s="19">
        <f t="shared" si="0"/>
        <v>0</v>
      </c>
      <c r="G15" s="19">
        <f t="shared" si="0"/>
        <v>0</v>
      </c>
      <c r="H15" s="19">
        <f t="shared" si="0"/>
        <v>0</v>
      </c>
      <c r="I15" s="19">
        <f t="shared" si="0"/>
        <v>0</v>
      </c>
      <c r="J15" s="26">
        <f>SUM(E15,F15,G15,H15,I15)</f>
        <v>0</v>
      </c>
      <c r="K15" s="34"/>
      <c r="L15" s="36"/>
      <c r="M15" s="36"/>
      <c r="N15" s="36"/>
      <c r="O15" s="36"/>
    </row>
    <row r="16" spans="1:15" ht="16.2" customHeight="1" x14ac:dyDescent="0.3">
      <c r="A16" s="81">
        <v>6000</v>
      </c>
      <c r="B16" s="85" t="s">
        <v>19</v>
      </c>
      <c r="C16" s="205"/>
      <c r="D16" s="206"/>
      <c r="E16" s="19"/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26">
        <f>SUM(E16,F16,G16,H16,I16)</f>
        <v>0</v>
      </c>
      <c r="K16" s="34"/>
      <c r="L16" s="37"/>
      <c r="M16" s="37"/>
      <c r="N16" s="37"/>
      <c r="O16" s="37"/>
    </row>
    <row r="17" spans="1:10" s="2" customFormat="1" ht="16.95" customHeight="1" x14ac:dyDescent="0.3">
      <c r="A17" s="81">
        <v>6000</v>
      </c>
      <c r="B17" s="85" t="s">
        <v>20</v>
      </c>
      <c r="C17" s="205"/>
      <c r="D17" s="206"/>
      <c r="E17" s="19"/>
      <c r="F17" s="19">
        <f t="shared" si="0"/>
        <v>0</v>
      </c>
      <c r="G17" s="19">
        <f t="shared" si="0"/>
        <v>0</v>
      </c>
      <c r="H17" s="19">
        <f t="shared" si="0"/>
        <v>0</v>
      </c>
      <c r="I17" s="19">
        <f t="shared" si="0"/>
        <v>0</v>
      </c>
      <c r="J17" s="26">
        <f>SUM(E17,F17,G17,H17,I17)</f>
        <v>0</v>
      </c>
    </row>
    <row r="18" spans="1:10" ht="15.6" customHeight="1" x14ac:dyDescent="0.3">
      <c r="A18" s="81">
        <v>6000</v>
      </c>
      <c r="B18" s="85" t="s">
        <v>20</v>
      </c>
      <c r="C18" s="205"/>
      <c r="D18" s="206"/>
      <c r="E18" s="19"/>
      <c r="F18" s="19">
        <f t="shared" si="0"/>
        <v>0</v>
      </c>
      <c r="G18" s="19">
        <f t="shared" si="0"/>
        <v>0</v>
      </c>
      <c r="H18" s="19">
        <f t="shared" si="0"/>
        <v>0</v>
      </c>
      <c r="I18" s="19">
        <f t="shared" si="0"/>
        <v>0</v>
      </c>
      <c r="J18" s="26">
        <f>SUM(E18,F18,G18,H18,I18)</f>
        <v>0</v>
      </c>
    </row>
    <row r="19" spans="1:10" ht="15.6" customHeight="1" x14ac:dyDescent="0.3">
      <c r="A19" s="81"/>
      <c r="B19" s="73" t="s">
        <v>21</v>
      </c>
      <c r="C19" s="205"/>
      <c r="D19" s="206"/>
      <c r="E19" s="19"/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0</v>
      </c>
      <c r="J19" s="26">
        <f>E19+F19+G19+H19+I19</f>
        <v>0</v>
      </c>
    </row>
    <row r="20" spans="1:10" ht="15.6" customHeight="1" x14ac:dyDescent="0.3">
      <c r="A20" s="81"/>
      <c r="B20" s="94" t="s">
        <v>22</v>
      </c>
      <c r="C20" s="226"/>
      <c r="D20" s="227"/>
      <c r="E20" s="19"/>
      <c r="F20" s="19">
        <f t="shared" si="0"/>
        <v>0</v>
      </c>
      <c r="G20" s="19">
        <f t="shared" si="0"/>
        <v>0</v>
      </c>
      <c r="H20" s="19">
        <f t="shared" si="0"/>
        <v>0</v>
      </c>
      <c r="I20" s="19">
        <f t="shared" si="0"/>
        <v>0</v>
      </c>
      <c r="J20" s="26">
        <f>E20+F20+G20+H20+I20</f>
        <v>0</v>
      </c>
    </row>
    <row r="21" spans="1:10" ht="15.6" customHeight="1" x14ac:dyDescent="0.3">
      <c r="A21" s="81"/>
      <c r="B21" s="73" t="s">
        <v>23</v>
      </c>
      <c r="C21" s="205"/>
      <c r="D21" s="206"/>
      <c r="E21" s="19"/>
      <c r="F21" s="19">
        <f t="shared" si="0"/>
        <v>0</v>
      </c>
      <c r="G21" s="19">
        <f t="shared" si="0"/>
        <v>0</v>
      </c>
      <c r="H21" s="19">
        <f t="shared" si="0"/>
        <v>0</v>
      </c>
      <c r="I21" s="19">
        <f t="shared" si="0"/>
        <v>0</v>
      </c>
      <c r="J21" s="26">
        <f>E21+F21+G21+H21+I21</f>
        <v>0</v>
      </c>
    </row>
    <row r="22" spans="1:10" ht="15.6" customHeight="1" x14ac:dyDescent="0.3">
      <c r="A22" s="83">
        <v>6000</v>
      </c>
      <c r="B22" s="224" t="s">
        <v>24</v>
      </c>
      <c r="C22" s="225"/>
      <c r="D22" s="225"/>
      <c r="E22" s="49">
        <f>ROUND(SUM(E14:E21),0)</f>
        <v>0</v>
      </c>
      <c r="F22" s="49">
        <f>ROUND(SUM(F14:F21),0)</f>
        <v>0</v>
      </c>
      <c r="G22" s="49">
        <f>ROUND(SUM(G14:G21),0)</f>
        <v>0</v>
      </c>
      <c r="H22" s="49">
        <f>ROUND(SUM(H14:H21),0)</f>
        <v>0</v>
      </c>
      <c r="I22" s="49">
        <f>ROUND(SUM(I14:I21),0)</f>
        <v>0</v>
      </c>
      <c r="J22" s="93">
        <f>SUM(E22,F22,G22,H22,I22)</f>
        <v>0</v>
      </c>
    </row>
    <row r="23" spans="1:10" ht="15.6" customHeight="1" x14ac:dyDescent="0.3">
      <c r="A23" s="81">
        <v>6007</v>
      </c>
      <c r="B23" s="85" t="s">
        <v>25</v>
      </c>
      <c r="C23" s="205"/>
      <c r="D23" s="206"/>
      <c r="E23" s="19"/>
      <c r="F23" s="19">
        <f t="shared" ref="F23:I25" si="1">ROUND(SUM(E23*$C$10),0)</f>
        <v>0</v>
      </c>
      <c r="G23" s="19">
        <f t="shared" si="1"/>
        <v>0</v>
      </c>
      <c r="H23" s="19">
        <f t="shared" si="1"/>
        <v>0</v>
      </c>
      <c r="I23" s="19">
        <f t="shared" si="1"/>
        <v>0</v>
      </c>
      <c r="J23" s="26">
        <f>SUM(E23,F23,G23,H23,I23)</f>
        <v>0</v>
      </c>
    </row>
    <row r="24" spans="1:10" ht="15.6" customHeight="1" x14ac:dyDescent="0.3">
      <c r="A24" s="81">
        <v>6007</v>
      </c>
      <c r="B24" s="85" t="s">
        <v>26</v>
      </c>
      <c r="C24" s="205"/>
      <c r="D24" s="206"/>
      <c r="E24" s="19"/>
      <c r="F24" s="19">
        <f t="shared" si="1"/>
        <v>0</v>
      </c>
      <c r="G24" s="19">
        <f t="shared" si="1"/>
        <v>0</v>
      </c>
      <c r="H24" s="19">
        <f t="shared" si="1"/>
        <v>0</v>
      </c>
      <c r="I24" s="19">
        <f t="shared" si="1"/>
        <v>0</v>
      </c>
      <c r="J24" s="26">
        <f>SUM(E24,F24,G24,H24,I24)</f>
        <v>0</v>
      </c>
    </row>
    <row r="25" spans="1:10" ht="15.6" customHeight="1" x14ac:dyDescent="0.3">
      <c r="A25" s="81">
        <v>6007</v>
      </c>
      <c r="B25" s="85" t="s">
        <v>26</v>
      </c>
      <c r="C25" s="205"/>
      <c r="D25" s="206"/>
      <c r="E25" s="19"/>
      <c r="F25" s="19">
        <f t="shared" si="1"/>
        <v>0</v>
      </c>
      <c r="G25" s="19">
        <f t="shared" si="1"/>
        <v>0</v>
      </c>
      <c r="H25" s="19">
        <f t="shared" si="1"/>
        <v>0</v>
      </c>
      <c r="I25" s="19">
        <f t="shared" si="1"/>
        <v>0</v>
      </c>
      <c r="J25" s="26">
        <f>SUM(E25,F25,G25,H25,I25)</f>
        <v>0</v>
      </c>
    </row>
    <row r="26" spans="1:10" ht="15.75" customHeight="1" x14ac:dyDescent="0.3">
      <c r="A26" s="83">
        <v>6007</v>
      </c>
      <c r="B26" s="224" t="s">
        <v>27</v>
      </c>
      <c r="C26" s="225"/>
      <c r="D26" s="225"/>
      <c r="E26" s="49">
        <f t="shared" ref="E26:J26" si="2">+E23+E24+E25</f>
        <v>0</v>
      </c>
      <c r="F26" s="49">
        <f t="shared" si="2"/>
        <v>0</v>
      </c>
      <c r="G26" s="49">
        <f t="shared" si="2"/>
        <v>0</v>
      </c>
      <c r="H26" s="49">
        <f t="shared" si="2"/>
        <v>0</v>
      </c>
      <c r="I26" s="49">
        <f t="shared" si="2"/>
        <v>0</v>
      </c>
      <c r="J26" s="93">
        <f t="shared" si="2"/>
        <v>0</v>
      </c>
    </row>
    <row r="27" spans="1:10" ht="15.6" customHeight="1" x14ac:dyDescent="0.3">
      <c r="A27" s="81">
        <v>6024</v>
      </c>
      <c r="B27" s="85" t="s">
        <v>29</v>
      </c>
      <c r="C27" s="205"/>
      <c r="D27" s="206"/>
      <c r="E27" s="19"/>
      <c r="F27" s="88">
        <f t="shared" ref="F27:F28" si="3">ROUND(SUM(E27*$C$10),0)</f>
        <v>0</v>
      </c>
      <c r="G27" s="88">
        <f t="shared" ref="G27:G28" si="4">ROUND(SUM(F27*$C$10),0)</f>
        <v>0</v>
      </c>
      <c r="H27" s="88">
        <f t="shared" ref="H27:H28" si="5">ROUND(SUM(G27*$C$10),0)</f>
        <v>0</v>
      </c>
      <c r="I27" s="88">
        <f t="shared" ref="I27:I28" si="6">ROUND(SUM(H27*$C$10),0)</f>
        <v>0</v>
      </c>
      <c r="J27" s="26">
        <f>E27+F27+G27+H27+I27</f>
        <v>0</v>
      </c>
    </row>
    <row r="28" spans="1:10" ht="16.95" customHeight="1" x14ac:dyDescent="0.3">
      <c r="A28" s="81">
        <v>6024</v>
      </c>
      <c r="B28" s="85" t="s">
        <v>30</v>
      </c>
      <c r="C28" s="205"/>
      <c r="D28" s="206"/>
      <c r="E28" s="19"/>
      <c r="F28" s="88">
        <f t="shared" si="3"/>
        <v>0</v>
      </c>
      <c r="G28" s="88">
        <f t="shared" si="4"/>
        <v>0</v>
      </c>
      <c r="H28" s="88">
        <f t="shared" si="5"/>
        <v>0</v>
      </c>
      <c r="I28" s="88">
        <f t="shared" si="6"/>
        <v>0</v>
      </c>
      <c r="J28" s="26">
        <f>SUM(E28,F28,G28,H28,I28)</f>
        <v>0</v>
      </c>
    </row>
    <row r="29" spans="1:10" ht="16.95" customHeight="1" x14ac:dyDescent="0.3">
      <c r="A29" s="81">
        <v>6024</v>
      </c>
      <c r="B29" s="85" t="s">
        <v>28</v>
      </c>
      <c r="C29" s="205"/>
      <c r="D29" s="206"/>
      <c r="E29" s="19"/>
      <c r="F29" s="88">
        <f t="shared" ref="F29:I29" si="7">ROUND(SUM(E29*$C$10),0)</f>
        <v>0</v>
      </c>
      <c r="G29" s="88">
        <f t="shared" si="7"/>
        <v>0</v>
      </c>
      <c r="H29" s="88">
        <f t="shared" si="7"/>
        <v>0</v>
      </c>
      <c r="I29" s="88">
        <f t="shared" si="7"/>
        <v>0</v>
      </c>
      <c r="J29" s="26">
        <f>SUM(E29,F29,G29,H29,I29)</f>
        <v>0</v>
      </c>
    </row>
    <row r="30" spans="1:10" ht="17.399999999999999" customHeight="1" x14ac:dyDescent="0.3">
      <c r="A30" s="83">
        <v>6024</v>
      </c>
      <c r="B30" s="216" t="s">
        <v>31</v>
      </c>
      <c r="C30" s="219"/>
      <c r="D30" s="217"/>
      <c r="E30" s="49">
        <f>SUM(E27:E29)</f>
        <v>0</v>
      </c>
      <c r="F30" s="49">
        <f>SUM(F27:F29)</f>
        <v>0</v>
      </c>
      <c r="G30" s="49">
        <f>SUM(G27:G29)</f>
        <v>0</v>
      </c>
      <c r="H30" s="49">
        <f>SUM(H27:H29)</f>
        <v>0</v>
      </c>
      <c r="I30" s="49">
        <f>SUM(I27:I29)</f>
        <v>0</v>
      </c>
      <c r="J30" s="93">
        <f>SUM(E30,F30,G30,H30,I30)</f>
        <v>0</v>
      </c>
    </row>
    <row r="31" spans="1:10" ht="16.95" customHeight="1" x14ac:dyDescent="0.3">
      <c r="A31" s="81">
        <v>6195</v>
      </c>
      <c r="B31" s="213" t="s">
        <v>32</v>
      </c>
      <c r="C31" s="215"/>
      <c r="D31" s="164">
        <v>0.2331</v>
      </c>
      <c r="E31" s="18">
        <f>ROUND($D$31*SUM(E22),0)</f>
        <v>0</v>
      </c>
      <c r="F31" s="18">
        <f>ROUND($D$31*SUM(F22),0)</f>
        <v>0</v>
      </c>
      <c r="G31" s="18">
        <f t="shared" ref="G31:I31" si="8">ROUND($D$31*SUM(G22),0)</f>
        <v>0</v>
      </c>
      <c r="H31" s="18">
        <f t="shared" si="8"/>
        <v>0</v>
      </c>
      <c r="I31" s="18">
        <f t="shared" si="8"/>
        <v>0</v>
      </c>
      <c r="J31" s="26">
        <f t="shared" ref="J31:J32" si="9">SUM(E31,F31,G31,H31,I31)</f>
        <v>0</v>
      </c>
    </row>
    <row r="32" spans="1:10" ht="16.95" customHeight="1" x14ac:dyDescent="0.3">
      <c r="A32" s="81">
        <v>6195</v>
      </c>
      <c r="B32" s="213" t="s">
        <v>71</v>
      </c>
      <c r="C32" s="215"/>
      <c r="D32" s="164">
        <v>0.2331</v>
      </c>
      <c r="E32" s="18">
        <f>ROUND($D$32*E26,0)</f>
        <v>0</v>
      </c>
      <c r="F32" s="18">
        <f>ROUND($D$32*F26,0)</f>
        <v>0</v>
      </c>
      <c r="G32" s="18">
        <f>ROUND($D$32*G26,0)</f>
        <v>0</v>
      </c>
      <c r="H32" s="18">
        <f>ROUND($D$32*H26,0)</f>
        <v>0</v>
      </c>
      <c r="I32" s="18">
        <f>ROUND($D$32*I26,0)</f>
        <v>0</v>
      </c>
      <c r="J32" s="26">
        <f t="shared" si="9"/>
        <v>0</v>
      </c>
    </row>
    <row r="33" spans="1:10" ht="16.95" customHeight="1" x14ac:dyDescent="0.3">
      <c r="A33" s="81">
        <v>6195</v>
      </c>
      <c r="B33" s="213" t="s">
        <v>34</v>
      </c>
      <c r="C33" s="215"/>
      <c r="D33" s="164">
        <v>9.7999999999999997E-3</v>
      </c>
      <c r="E33" s="18">
        <f>ROUND($D$33*(E30),0)</f>
        <v>0</v>
      </c>
      <c r="F33" s="18">
        <f>ROUND($D$33*(F30),0)</f>
        <v>0</v>
      </c>
      <c r="G33" s="18">
        <f>ROUND($D$33*(G30),0)</f>
        <v>0</v>
      </c>
      <c r="H33" s="18">
        <f>ROUND($D$33*(H30),0)</f>
        <v>0</v>
      </c>
      <c r="I33" s="18">
        <f>ROUND($D$33*(I30),0)</f>
        <v>0</v>
      </c>
      <c r="J33" s="26">
        <f>SUM(E33,F33,G33,H33,I33)</f>
        <v>0</v>
      </c>
    </row>
    <row r="34" spans="1:10" s="2" customFormat="1" ht="15.75" customHeight="1" x14ac:dyDescent="0.3">
      <c r="A34" s="83">
        <v>6195</v>
      </c>
      <c r="B34" s="216" t="s">
        <v>35</v>
      </c>
      <c r="C34" s="219"/>
      <c r="D34" s="217"/>
      <c r="E34" s="49">
        <f t="shared" ref="E34:J34" si="10">ROUND(SUM(E31:E33),0)</f>
        <v>0</v>
      </c>
      <c r="F34" s="49">
        <f t="shared" si="10"/>
        <v>0</v>
      </c>
      <c r="G34" s="49">
        <f t="shared" si="10"/>
        <v>0</v>
      </c>
      <c r="H34" s="49">
        <f t="shared" si="10"/>
        <v>0</v>
      </c>
      <c r="I34" s="49">
        <f t="shared" si="10"/>
        <v>0</v>
      </c>
      <c r="J34" s="93">
        <f t="shared" si="10"/>
        <v>0</v>
      </c>
    </row>
    <row r="35" spans="1:10" s="2" customFormat="1" ht="15.75" customHeight="1" thickBot="1" x14ac:dyDescent="0.35">
      <c r="A35" s="83"/>
      <c r="B35" s="181" t="s">
        <v>36</v>
      </c>
      <c r="C35" s="182"/>
      <c r="D35" s="182"/>
      <c r="E35" s="91">
        <f>SUM(E22,E26:E26,E34,E30)</f>
        <v>0</v>
      </c>
      <c r="F35" s="91">
        <f>SUM(F22,F26:F26,F34,F30)</f>
        <v>0</v>
      </c>
      <c r="G35" s="91">
        <f>SUM(G22,G26:G26,G34,G30)</f>
        <v>0</v>
      </c>
      <c r="H35" s="91">
        <f>SUM(H22,H26:H26,H34,H30)</f>
        <v>0</v>
      </c>
      <c r="I35" s="91">
        <f>SUM(I22,I26:I26,I34,I30)</f>
        <v>0</v>
      </c>
      <c r="J35" s="92">
        <f>SUM(E35,F35,G35,H35,I35)</f>
        <v>0</v>
      </c>
    </row>
    <row r="36" spans="1:10" s="2" customFormat="1" ht="13.2" customHeight="1" thickBot="1" x14ac:dyDescent="0.35">
      <c r="A36" s="83"/>
      <c r="B36" s="223"/>
      <c r="C36" s="223"/>
      <c r="D36" s="223"/>
      <c r="E36" s="223"/>
      <c r="F36" s="223"/>
      <c r="G36" s="223"/>
      <c r="H36" s="223"/>
      <c r="I36" s="223"/>
      <c r="J36" s="223"/>
    </row>
    <row r="37" spans="1:10" ht="15" customHeight="1" x14ac:dyDescent="0.3">
      <c r="A37" s="82" t="s">
        <v>37</v>
      </c>
      <c r="B37" s="220" t="s">
        <v>38</v>
      </c>
      <c r="C37" s="221"/>
      <c r="D37" s="221"/>
      <c r="E37" s="221"/>
      <c r="F37" s="221"/>
      <c r="G37" s="221"/>
      <c r="H37" s="221"/>
      <c r="I37" s="221"/>
      <c r="J37" s="222"/>
    </row>
    <row r="38" spans="1:10" ht="16.2" customHeight="1" x14ac:dyDescent="0.3">
      <c r="A38" s="83">
        <v>6245</v>
      </c>
      <c r="B38" s="85" t="s">
        <v>39</v>
      </c>
      <c r="C38" s="218"/>
      <c r="D38" s="215"/>
      <c r="E38" s="19"/>
      <c r="F38" s="19"/>
      <c r="G38" s="19"/>
      <c r="H38" s="19"/>
      <c r="I38" s="19"/>
      <c r="J38" s="26">
        <f t="shared" ref="J38:J49" si="11">SUM(E38,F38,G38,H38,I38)</f>
        <v>0</v>
      </c>
    </row>
    <row r="39" spans="1:10" ht="16.2" customHeight="1" x14ac:dyDescent="0.3">
      <c r="A39" s="83">
        <v>6246</v>
      </c>
      <c r="B39" s="85" t="s">
        <v>40</v>
      </c>
      <c r="C39" s="205"/>
      <c r="D39" s="206"/>
      <c r="E39" s="19"/>
      <c r="F39" s="19"/>
      <c r="G39" s="19"/>
      <c r="H39" s="19"/>
      <c r="I39" s="19"/>
      <c r="J39" s="26">
        <f t="shared" si="11"/>
        <v>0</v>
      </c>
    </row>
    <row r="40" spans="1:10" ht="16.2" customHeight="1" x14ac:dyDescent="0.3">
      <c r="A40" s="83">
        <v>6900</v>
      </c>
      <c r="B40" s="85" t="s">
        <v>41</v>
      </c>
      <c r="C40" s="205"/>
      <c r="D40" s="206"/>
      <c r="E40" s="19"/>
      <c r="F40" s="19"/>
      <c r="G40" s="19"/>
      <c r="H40" s="19"/>
      <c r="I40" s="19"/>
      <c r="J40" s="26">
        <f t="shared" si="11"/>
        <v>0</v>
      </c>
    </row>
    <row r="41" spans="1:10" ht="16.2" customHeight="1" x14ac:dyDescent="0.3">
      <c r="A41" s="83">
        <v>6905</v>
      </c>
      <c r="B41" s="85" t="s">
        <v>42</v>
      </c>
      <c r="C41" s="205"/>
      <c r="D41" s="206"/>
      <c r="E41" s="19"/>
      <c r="F41" s="19"/>
      <c r="G41" s="19"/>
      <c r="H41" s="19"/>
      <c r="I41" s="19"/>
      <c r="J41" s="26">
        <f t="shared" si="11"/>
        <v>0</v>
      </c>
    </row>
    <row r="42" spans="1:10" ht="16.2" customHeight="1" x14ac:dyDescent="0.3">
      <c r="A42" s="83">
        <v>6910</v>
      </c>
      <c r="B42" s="85" t="s">
        <v>43</v>
      </c>
      <c r="C42" s="205"/>
      <c r="D42" s="206"/>
      <c r="E42" s="19"/>
      <c r="F42" s="19"/>
      <c r="G42" s="19"/>
      <c r="H42" s="19"/>
      <c r="I42" s="19"/>
      <c r="J42" s="26">
        <f t="shared" si="11"/>
        <v>0</v>
      </c>
    </row>
    <row r="43" spans="1:10" ht="16.2" customHeight="1" x14ac:dyDescent="0.3">
      <c r="A43" s="83"/>
      <c r="B43" s="85" t="s">
        <v>86</v>
      </c>
      <c r="C43" s="205"/>
      <c r="D43" s="206"/>
      <c r="E43" s="19"/>
      <c r="F43" s="19"/>
      <c r="G43" s="19"/>
      <c r="H43" s="19"/>
      <c r="I43" s="19"/>
      <c r="J43" s="26">
        <f>SUM(E43,F43,G43,H43,I43)</f>
        <v>0</v>
      </c>
    </row>
    <row r="44" spans="1:10" ht="16.2" customHeight="1" x14ac:dyDescent="0.3">
      <c r="A44" s="83"/>
      <c r="B44" s="85" t="s">
        <v>44</v>
      </c>
      <c r="C44" s="205"/>
      <c r="D44" s="206"/>
      <c r="E44" s="19"/>
      <c r="F44" s="19"/>
      <c r="G44" s="19"/>
      <c r="H44" s="19"/>
      <c r="I44" s="19"/>
      <c r="J44" s="26">
        <f t="shared" si="11"/>
        <v>0</v>
      </c>
    </row>
    <row r="45" spans="1:10" ht="16.2" customHeight="1" x14ac:dyDescent="0.3">
      <c r="A45" s="83">
        <v>6235</v>
      </c>
      <c r="B45" s="85" t="s">
        <v>45</v>
      </c>
      <c r="C45" s="205"/>
      <c r="D45" s="206"/>
      <c r="E45" s="19"/>
      <c r="F45" s="19"/>
      <c r="G45" s="19"/>
      <c r="H45" s="19"/>
      <c r="I45" s="19"/>
      <c r="J45" s="26">
        <f>SUM(E45,F45,G45,H45,I45)</f>
        <v>0</v>
      </c>
    </row>
    <row r="46" spans="1:10" ht="16.2" customHeight="1" x14ac:dyDescent="0.3">
      <c r="A46" s="83">
        <v>6235</v>
      </c>
      <c r="B46" s="85" t="s">
        <v>45</v>
      </c>
      <c r="C46" s="205"/>
      <c r="D46" s="206"/>
      <c r="E46" s="19"/>
      <c r="F46" s="19"/>
      <c r="G46" s="19"/>
      <c r="H46" s="19"/>
      <c r="I46" s="19"/>
      <c r="J46" s="26">
        <f>SUM(E46,F46,G46,H46,I46)</f>
        <v>0</v>
      </c>
    </row>
    <row r="47" spans="1:10" ht="16.2" customHeight="1" x14ac:dyDescent="0.3">
      <c r="A47" s="83">
        <v>7010</v>
      </c>
      <c r="B47" s="85" t="s">
        <v>46</v>
      </c>
      <c r="C47" s="205"/>
      <c r="D47" s="206"/>
      <c r="E47" s="19"/>
      <c r="F47" s="19"/>
      <c r="G47" s="19"/>
      <c r="H47" s="19"/>
      <c r="I47" s="19"/>
      <c r="J47" s="26">
        <f t="shared" si="11"/>
        <v>0</v>
      </c>
    </row>
    <row r="48" spans="1:10" ht="16.2" customHeight="1" x14ac:dyDescent="0.3">
      <c r="B48" s="85" t="s">
        <v>47</v>
      </c>
      <c r="C48" s="218"/>
      <c r="D48" s="215"/>
      <c r="E48" s="19"/>
      <c r="F48" s="19"/>
      <c r="G48" s="19"/>
      <c r="H48" s="19"/>
      <c r="I48" s="19"/>
      <c r="J48" s="26">
        <f t="shared" si="11"/>
        <v>0</v>
      </c>
    </row>
    <row r="49" spans="1:10" ht="16.2" customHeight="1" x14ac:dyDescent="0.3">
      <c r="A49" s="83"/>
      <c r="B49" s="85" t="s">
        <v>48</v>
      </c>
      <c r="C49" s="205"/>
      <c r="D49" s="206"/>
      <c r="E49" s="19"/>
      <c r="F49" s="19"/>
      <c r="G49" s="19"/>
      <c r="H49" s="19"/>
      <c r="I49" s="19"/>
      <c r="J49" s="26">
        <f t="shared" si="11"/>
        <v>0</v>
      </c>
    </row>
    <row r="50" spans="1:10" ht="16.2" customHeight="1" x14ac:dyDescent="0.3">
      <c r="A50" s="83"/>
      <c r="B50" s="73" t="s">
        <v>49</v>
      </c>
      <c r="C50" s="205"/>
      <c r="D50" s="206"/>
      <c r="E50" s="19"/>
      <c r="F50" s="19"/>
      <c r="G50" s="19"/>
      <c r="H50" s="19"/>
      <c r="I50" s="19"/>
      <c r="J50" s="26">
        <f t="shared" ref="J50:J57" si="12">SUM(E50,F50,G50,H50,I50)</f>
        <v>0</v>
      </c>
    </row>
    <row r="51" spans="1:10" ht="16.2" customHeight="1" x14ac:dyDescent="0.3">
      <c r="A51" s="83"/>
      <c r="B51" s="73" t="s">
        <v>50</v>
      </c>
      <c r="C51" s="205"/>
      <c r="D51" s="206"/>
      <c r="E51" s="19"/>
      <c r="F51" s="19"/>
      <c r="G51" s="19"/>
      <c r="H51" s="19"/>
      <c r="I51" s="19"/>
      <c r="J51" s="26">
        <f t="shared" si="12"/>
        <v>0</v>
      </c>
    </row>
    <row r="52" spans="1:10" ht="16.2" customHeight="1" x14ac:dyDescent="0.3">
      <c r="A52" s="83"/>
      <c r="B52" s="73" t="s">
        <v>51</v>
      </c>
      <c r="C52" s="205"/>
      <c r="D52" s="206"/>
      <c r="E52" s="19"/>
      <c r="F52" s="19"/>
      <c r="G52" s="19"/>
      <c r="H52" s="19"/>
      <c r="I52" s="19"/>
      <c r="J52" s="26">
        <f t="shared" si="12"/>
        <v>0</v>
      </c>
    </row>
    <row r="53" spans="1:10" ht="16.2" customHeight="1" x14ac:dyDescent="0.3">
      <c r="A53" s="81"/>
      <c r="B53" s="73" t="s">
        <v>52</v>
      </c>
      <c r="C53" s="218"/>
      <c r="D53" s="215"/>
      <c r="E53" s="19"/>
      <c r="F53" s="19"/>
      <c r="G53" s="19"/>
      <c r="H53" s="19"/>
      <c r="I53" s="19"/>
      <c r="J53" s="26">
        <f t="shared" si="12"/>
        <v>0</v>
      </c>
    </row>
    <row r="54" spans="1:10" ht="16.2" customHeight="1" x14ac:dyDescent="0.3">
      <c r="A54" s="81"/>
      <c r="B54" s="198" t="s">
        <v>53</v>
      </c>
      <c r="C54" s="199"/>
      <c r="D54" s="200"/>
      <c r="E54" s="18">
        <f t="shared" ref="E54:I55" si="13">SUM(E50,E52)</f>
        <v>0</v>
      </c>
      <c r="F54" s="18">
        <f t="shared" si="13"/>
        <v>0</v>
      </c>
      <c r="G54" s="18">
        <f t="shared" si="13"/>
        <v>0</v>
      </c>
      <c r="H54" s="18">
        <f t="shared" si="13"/>
        <v>0</v>
      </c>
      <c r="I54" s="18">
        <f t="shared" si="13"/>
        <v>0</v>
      </c>
      <c r="J54" s="26">
        <f t="shared" si="12"/>
        <v>0</v>
      </c>
    </row>
    <row r="55" spans="1:10" ht="16.2" customHeight="1" x14ac:dyDescent="0.3">
      <c r="A55" s="81"/>
      <c r="B55" s="198" t="s">
        <v>54</v>
      </c>
      <c r="C55" s="199"/>
      <c r="D55" s="200"/>
      <c r="E55" s="18">
        <f t="shared" si="13"/>
        <v>0</v>
      </c>
      <c r="F55" s="18">
        <f t="shared" si="13"/>
        <v>0</v>
      </c>
      <c r="G55" s="18">
        <f t="shared" si="13"/>
        <v>0</v>
      </c>
      <c r="H55" s="18">
        <f t="shared" si="13"/>
        <v>0</v>
      </c>
      <c r="I55" s="18">
        <f t="shared" si="13"/>
        <v>0</v>
      </c>
      <c r="J55" s="26">
        <f t="shared" si="12"/>
        <v>0</v>
      </c>
    </row>
    <row r="56" spans="1:10" ht="16.2" customHeight="1" x14ac:dyDescent="0.3">
      <c r="A56" s="83"/>
      <c r="B56" s="85" t="s">
        <v>72</v>
      </c>
      <c r="C56" s="205" t="s">
        <v>87</v>
      </c>
      <c r="D56" s="206"/>
      <c r="E56" s="19"/>
      <c r="F56" s="19"/>
      <c r="G56" s="19"/>
      <c r="H56" s="19"/>
      <c r="I56" s="19"/>
      <c r="J56" s="26">
        <f t="shared" si="12"/>
        <v>0</v>
      </c>
    </row>
    <row r="57" spans="1:10" ht="16.2" customHeight="1" x14ac:dyDescent="0.3">
      <c r="A57" s="83">
        <v>7225</v>
      </c>
      <c r="B57" s="85" t="s">
        <v>73</v>
      </c>
      <c r="C57" s="205" t="s">
        <v>91</v>
      </c>
      <c r="D57" s="206"/>
      <c r="E57" s="18"/>
      <c r="F57" s="18">
        <f>ROUND(SUM(E57*1.03),0)</f>
        <v>0</v>
      </c>
      <c r="G57" s="18">
        <f>ROUND(SUM(F57*1.03),0)</f>
        <v>0</v>
      </c>
      <c r="H57" s="18">
        <f>ROUND(SUM(G57*1.03),0)</f>
        <v>0</v>
      </c>
      <c r="I57" s="18">
        <f>ROUND(SUM(H57*1.03),0)</f>
        <v>0</v>
      </c>
      <c r="J57" s="26">
        <f t="shared" si="12"/>
        <v>0</v>
      </c>
    </row>
    <row r="58" spans="1:10" s="2" customFormat="1" ht="16.2" customHeight="1" thickBot="1" x14ac:dyDescent="0.35">
      <c r="A58" s="83"/>
      <c r="B58" s="202" t="s">
        <v>57</v>
      </c>
      <c r="C58" s="203"/>
      <c r="D58" s="204"/>
      <c r="E58" s="91">
        <f>ROUND(SUM(E38:E49,E54:E57),0)</f>
        <v>0</v>
      </c>
      <c r="F58" s="91">
        <f>ROUND(SUM(F38:F49,F54:F57),0)</f>
        <v>0</v>
      </c>
      <c r="G58" s="91">
        <f>ROUND(SUM(G38:G49,G54:G57),0)</f>
        <v>0</v>
      </c>
      <c r="H58" s="91">
        <f>ROUND(SUM(H38:H49,H54:H57),0)</f>
        <v>0</v>
      </c>
      <c r="I58" s="91">
        <f>ROUND(SUM(I38:I49,I54:I57),0)</f>
        <v>0</v>
      </c>
      <c r="J58" s="92">
        <f>SUM(E58,F58,G58,H58,I58)</f>
        <v>0</v>
      </c>
    </row>
    <row r="59" spans="1:10" s="2" customFormat="1" ht="12.6" customHeight="1" thickBot="1" x14ac:dyDescent="0.35">
      <c r="A59" s="20"/>
      <c r="B59" s="207"/>
      <c r="C59" s="208"/>
      <c r="D59" s="208"/>
      <c r="E59" s="208"/>
      <c r="F59" s="208"/>
      <c r="G59" s="208"/>
      <c r="H59" s="208"/>
      <c r="I59" s="208"/>
      <c r="J59" s="209"/>
    </row>
    <row r="60" spans="1:10" ht="15.75" customHeight="1" x14ac:dyDescent="0.3">
      <c r="A60" s="83"/>
      <c r="B60" s="210" t="s">
        <v>58</v>
      </c>
      <c r="C60" s="211"/>
      <c r="D60" s="212"/>
      <c r="E60" s="98">
        <f>SUM(E35,E58)</f>
        <v>0</v>
      </c>
      <c r="F60" s="98">
        <f>SUM(F35,F58)</f>
        <v>0</v>
      </c>
      <c r="G60" s="98">
        <f>SUM(G35,G58)</f>
        <v>0</v>
      </c>
      <c r="H60" s="98">
        <f>SUM(H35,H58)</f>
        <v>0</v>
      </c>
      <c r="I60" s="98">
        <f>SUM(I35,I58)</f>
        <v>0</v>
      </c>
      <c r="J60" s="99">
        <f>SUM(E60,F60,G60,H60,I60)</f>
        <v>0</v>
      </c>
    </row>
    <row r="61" spans="1:10" ht="15" customHeight="1" x14ac:dyDescent="0.3">
      <c r="A61" s="81"/>
      <c r="B61" s="213" t="s">
        <v>59</v>
      </c>
      <c r="C61" s="214"/>
      <c r="D61" s="215"/>
      <c r="E61" s="149">
        <f>E60- SUM(E39,E44,E55,E56:E57)</f>
        <v>0</v>
      </c>
      <c r="F61" s="149">
        <f>F60- SUM(F39,F44,F55,F56:F57)</f>
        <v>0</v>
      </c>
      <c r="G61" s="149">
        <f>G60- SUM(G39,G44,G55,G56:G57)</f>
        <v>0</v>
      </c>
      <c r="H61" s="149">
        <f>H60- SUM(H39,H44,H55,H56:H57)</f>
        <v>0</v>
      </c>
      <c r="I61" s="149">
        <f>I60- SUM(I39,I44,I55,I56:I57)</f>
        <v>0</v>
      </c>
      <c r="J61" s="26">
        <f>SUM(E61,F61,G61,H61,I61)</f>
        <v>0</v>
      </c>
    </row>
    <row r="62" spans="1:10" ht="16.2" customHeight="1" x14ac:dyDescent="0.3">
      <c r="A62" s="83">
        <v>7520</v>
      </c>
      <c r="B62" s="216" t="s">
        <v>60</v>
      </c>
      <c r="C62" s="217"/>
      <c r="D62" s="100">
        <v>0.54500000000000004</v>
      </c>
      <c r="E62" s="68">
        <f>ROUND(SUM(E61*$D$62),0)</f>
        <v>0</v>
      </c>
      <c r="F62" s="49">
        <f>ROUND(SUM(F61*$D$62),0)</f>
        <v>0</v>
      </c>
      <c r="G62" s="49">
        <f>ROUND(SUM(G61*$D$62),0)</f>
        <v>0</v>
      </c>
      <c r="H62" s="49">
        <f>ROUND(SUM(H61*$D$62),0)</f>
        <v>0</v>
      </c>
      <c r="I62" s="49">
        <f>ROUND(SUM(I61*$D$62),0)</f>
        <v>0</v>
      </c>
      <c r="J62" s="93">
        <f>SUM(E62,F62,G62,H62,I62)</f>
        <v>0</v>
      </c>
    </row>
    <row r="63" spans="1:10" ht="17.399999999999999" customHeight="1" thickBot="1" x14ac:dyDescent="0.35">
      <c r="A63" s="83"/>
      <c r="B63" s="202" t="s">
        <v>61</v>
      </c>
      <c r="C63" s="203"/>
      <c r="D63" s="204"/>
      <c r="E63" s="89">
        <f>SUM(E60,E62)</f>
        <v>0</v>
      </c>
      <c r="F63" s="91">
        <f>SUM(F60,F62)</f>
        <v>0</v>
      </c>
      <c r="G63" s="91">
        <f>SUM(G60,G62)</f>
        <v>0</v>
      </c>
      <c r="H63" s="91">
        <f>SUM(H60,H62)</f>
        <v>0</v>
      </c>
      <c r="I63" s="91">
        <f>SUM(I60,I62)</f>
        <v>0</v>
      </c>
      <c r="J63" s="92">
        <f>SUM(E63,F63,G63,H63,I63)</f>
        <v>0</v>
      </c>
    </row>
  </sheetData>
  <sheetProtection selectLockedCells="1"/>
  <mergeCells count="61">
    <mergeCell ref="C50:D50"/>
    <mergeCell ref="C48:D48"/>
    <mergeCell ref="C49:D49"/>
    <mergeCell ref="C20:D20"/>
    <mergeCell ref="C21:D21"/>
    <mergeCell ref="C23:D23"/>
    <mergeCell ref="C25:D25"/>
    <mergeCell ref="C27:D27"/>
    <mergeCell ref="B37:J37"/>
    <mergeCell ref="B22:D22"/>
    <mergeCell ref="B26:D26"/>
    <mergeCell ref="B35:D35"/>
    <mergeCell ref="C24:D24"/>
    <mergeCell ref="C45:D45"/>
    <mergeCell ref="C43:D43"/>
    <mergeCell ref="B36:J36"/>
    <mergeCell ref="B62:C62"/>
    <mergeCell ref="B63:D63"/>
    <mergeCell ref="B58:D58"/>
    <mergeCell ref="B1:J1"/>
    <mergeCell ref="B2:J2"/>
    <mergeCell ref="B34:D34"/>
    <mergeCell ref="B30:D30"/>
    <mergeCell ref="B60:D60"/>
    <mergeCell ref="B61:D61"/>
    <mergeCell ref="B31:C31"/>
    <mergeCell ref="B32:C32"/>
    <mergeCell ref="B33:C33"/>
    <mergeCell ref="B54:D54"/>
    <mergeCell ref="B55:D55"/>
    <mergeCell ref="C14:D14"/>
    <mergeCell ref="C15:D15"/>
    <mergeCell ref="B59:J59"/>
    <mergeCell ref="C28:D28"/>
    <mergeCell ref="C29:D29"/>
    <mergeCell ref="C38:D38"/>
    <mergeCell ref="C39:D39"/>
    <mergeCell ref="C40:D40"/>
    <mergeCell ref="C41:D41"/>
    <mergeCell ref="C42:D42"/>
    <mergeCell ref="C44:D44"/>
    <mergeCell ref="C46:D46"/>
    <mergeCell ref="C47:D47"/>
    <mergeCell ref="C53:D53"/>
    <mergeCell ref="C56:D56"/>
    <mergeCell ref="C57:D57"/>
    <mergeCell ref="C52:D52"/>
    <mergeCell ref="C51:D51"/>
    <mergeCell ref="A4:B4"/>
    <mergeCell ref="A5:B5"/>
    <mergeCell ref="A6:B6"/>
    <mergeCell ref="A7:B7"/>
    <mergeCell ref="C7:J7"/>
    <mergeCell ref="C4:E4"/>
    <mergeCell ref="C18:D18"/>
    <mergeCell ref="C19:D19"/>
    <mergeCell ref="A8:B8"/>
    <mergeCell ref="B13:J13"/>
    <mergeCell ref="C12:D12"/>
    <mergeCell ref="C16:D16"/>
    <mergeCell ref="C17:D17"/>
  </mergeCells>
  <pageMargins left="0.5" right="0.5" top="0.25" bottom="0.5" header="0.5" footer="0"/>
  <pageSetup scale="74" orientation="portrait" r:id="rId1"/>
  <headerFooter scaleWithDoc="0" alignWithMargins="0">
    <oddFooter>&amp;LORSP Internal BUDGET Worksheet (rev. 2/19/2025)</oddFooter>
  </headerFooter>
  <colBreaks count="1" manualBreakCount="1">
    <brk id="7" max="74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3"/>
  <sheetViews>
    <sheetView topLeftCell="B16" zoomScale="90" zoomScaleNormal="90" zoomScaleSheetLayoutView="75" workbookViewId="0">
      <selection activeCell="C28" sqref="C28:D28"/>
    </sheetView>
  </sheetViews>
  <sheetFormatPr defaultColWidth="9.109375" defaultRowHeight="15" x14ac:dyDescent="0.25"/>
  <cols>
    <col min="1" max="1" width="6.5546875" style="6" hidden="1" customWidth="1"/>
    <col min="2" max="2" width="28.88671875" style="1" customWidth="1"/>
    <col min="3" max="3" width="22.44140625" style="1" customWidth="1"/>
    <col min="4" max="4" width="8.33203125" style="1" customWidth="1"/>
    <col min="5" max="5" width="12.33203125" style="1" customWidth="1"/>
    <col min="6" max="7" width="12.6640625" style="1" customWidth="1"/>
    <col min="8" max="8" width="40.5546875" style="1" customWidth="1"/>
    <col min="9" max="16384" width="9.109375" style="1"/>
  </cols>
  <sheetData>
    <row r="1" spans="1:7" ht="17.399999999999999" x14ac:dyDescent="0.3">
      <c r="A1" s="2"/>
      <c r="B1" s="234" t="s">
        <v>0</v>
      </c>
      <c r="C1" s="234"/>
      <c r="D1" s="234"/>
      <c r="E1" s="234"/>
      <c r="F1" s="234"/>
      <c r="G1" s="234"/>
    </row>
    <row r="2" spans="1:7" ht="15.6" x14ac:dyDescent="0.3">
      <c r="A2" s="2"/>
      <c r="B2" s="236" t="s">
        <v>62</v>
      </c>
      <c r="C2" s="236"/>
      <c r="D2" s="236"/>
      <c r="E2" s="236"/>
      <c r="F2" s="236"/>
      <c r="G2" s="236"/>
    </row>
    <row r="3" spans="1:7" ht="15.75" customHeight="1" x14ac:dyDescent="0.3">
      <c r="A3" s="2"/>
      <c r="B3" s="9" t="s">
        <v>2</v>
      </c>
      <c r="C3" s="29" t="s">
        <v>3</v>
      </c>
      <c r="D3" s="9" t="s">
        <v>4</v>
      </c>
      <c r="E3" s="13" t="s">
        <v>3</v>
      </c>
      <c r="F3" s="2"/>
      <c r="G3" s="2"/>
    </row>
    <row r="4" spans="1:7" ht="15" customHeight="1" x14ac:dyDescent="0.25">
      <c r="A4" s="228" t="s">
        <v>5</v>
      </c>
      <c r="B4" s="228"/>
      <c r="C4" s="242" t="s">
        <v>63</v>
      </c>
      <c r="D4" s="242"/>
    </row>
    <row r="5" spans="1:7" ht="15" hidden="1" customHeight="1" x14ac:dyDescent="0.25">
      <c r="A5" s="228" t="s">
        <v>6</v>
      </c>
      <c r="B5" s="228"/>
      <c r="C5" s="138" t="s">
        <v>3</v>
      </c>
    </row>
    <row r="6" spans="1:7" ht="15" customHeight="1" x14ac:dyDescent="0.25">
      <c r="A6" s="228" t="s">
        <v>7</v>
      </c>
      <c r="B6" s="228"/>
      <c r="C6" s="132" t="s">
        <v>3</v>
      </c>
      <c r="D6" s="12" t="s">
        <v>8</v>
      </c>
      <c r="E6" s="8" t="s">
        <v>3</v>
      </c>
    </row>
    <row r="7" spans="1:7" ht="15.6" customHeight="1" x14ac:dyDescent="0.25">
      <c r="A7" s="228" t="s">
        <v>9</v>
      </c>
      <c r="B7" s="228"/>
      <c r="C7" s="229" t="s">
        <v>3</v>
      </c>
      <c r="D7" s="230"/>
      <c r="E7" s="230"/>
      <c r="F7" s="230"/>
      <c r="G7" s="230"/>
    </row>
    <row r="8" spans="1:7" ht="15" customHeight="1" x14ac:dyDescent="0.25">
      <c r="A8" s="228" t="s">
        <v>10</v>
      </c>
      <c r="B8" s="228"/>
      <c r="C8" s="7" t="s">
        <v>3</v>
      </c>
      <c r="D8" s="7"/>
      <c r="E8" s="7"/>
      <c r="F8" s="7"/>
      <c r="G8" s="14"/>
    </row>
    <row r="9" spans="1:7" ht="15" customHeight="1" x14ac:dyDescent="0.25">
      <c r="A9" s="5"/>
      <c r="B9" s="3" t="s">
        <v>11</v>
      </c>
      <c r="C9" s="28" t="s">
        <v>3</v>
      </c>
      <c r="F9" s="4"/>
      <c r="G9" s="4"/>
    </row>
    <row r="10" spans="1:7" ht="15.75" customHeight="1" x14ac:dyDescent="0.3">
      <c r="B10" s="9" t="s">
        <v>64</v>
      </c>
      <c r="C10" s="15">
        <v>1.02</v>
      </c>
    </row>
    <row r="11" spans="1:7" x14ac:dyDescent="0.25">
      <c r="E11" s="241"/>
      <c r="F11" s="241"/>
      <c r="G11" s="241"/>
    </row>
    <row r="12" spans="1:7" ht="15" customHeight="1" thickBot="1" x14ac:dyDescent="0.3">
      <c r="A12" s="16"/>
      <c r="B12" s="111" t="s">
        <v>13</v>
      </c>
      <c r="C12" s="244" t="s">
        <v>14</v>
      </c>
      <c r="D12" s="245"/>
      <c r="E12" s="112" t="s">
        <v>15</v>
      </c>
      <c r="F12" s="112" t="s">
        <v>74</v>
      </c>
      <c r="G12" s="112" t="s">
        <v>75</v>
      </c>
    </row>
    <row r="13" spans="1:7" ht="15" customHeight="1" x14ac:dyDescent="0.3">
      <c r="A13" s="82" t="s">
        <v>16</v>
      </c>
      <c r="B13" s="210" t="s">
        <v>17</v>
      </c>
      <c r="C13" s="211"/>
      <c r="D13" s="211"/>
      <c r="E13" s="211"/>
      <c r="F13" s="211"/>
      <c r="G13" s="243"/>
    </row>
    <row r="14" spans="1:7" ht="15" customHeight="1" x14ac:dyDescent="0.25">
      <c r="A14" s="81">
        <v>6000</v>
      </c>
      <c r="B14" s="85" t="s">
        <v>18</v>
      </c>
      <c r="C14" s="205"/>
      <c r="D14" s="206"/>
      <c r="E14" s="19"/>
      <c r="F14" s="42"/>
      <c r="G14" s="23">
        <f t="shared" ref="G14:G35" si="0">SUM(E14:F14)</f>
        <v>0</v>
      </c>
    </row>
    <row r="15" spans="1:7" ht="15" customHeight="1" x14ac:dyDescent="0.25">
      <c r="A15" s="81">
        <v>6000</v>
      </c>
      <c r="B15" s="85" t="s">
        <v>19</v>
      </c>
      <c r="C15" s="205"/>
      <c r="D15" s="206"/>
      <c r="E15" s="19"/>
      <c r="F15" s="42"/>
      <c r="G15" s="23">
        <f t="shared" si="0"/>
        <v>0</v>
      </c>
    </row>
    <row r="16" spans="1:7" ht="15" customHeight="1" x14ac:dyDescent="0.25">
      <c r="A16" s="81">
        <v>6000</v>
      </c>
      <c r="B16" s="85" t="s">
        <v>19</v>
      </c>
      <c r="C16" s="205"/>
      <c r="D16" s="206"/>
      <c r="E16" s="19"/>
      <c r="F16" s="42"/>
      <c r="G16" s="23">
        <f t="shared" si="0"/>
        <v>0</v>
      </c>
    </row>
    <row r="17" spans="1:10" s="2" customFormat="1" ht="15" customHeight="1" x14ac:dyDescent="0.3">
      <c r="A17" s="81">
        <v>6000</v>
      </c>
      <c r="B17" s="85" t="s">
        <v>20</v>
      </c>
      <c r="C17" s="205"/>
      <c r="D17" s="206"/>
      <c r="E17" s="19"/>
      <c r="F17" s="42"/>
      <c r="G17" s="23">
        <f t="shared" si="0"/>
        <v>0</v>
      </c>
    </row>
    <row r="18" spans="1:10" ht="15" customHeight="1" x14ac:dyDescent="0.25">
      <c r="A18" s="81">
        <v>6000</v>
      </c>
      <c r="B18" s="85" t="s">
        <v>20</v>
      </c>
      <c r="C18" s="205"/>
      <c r="D18" s="206"/>
      <c r="E18" s="19"/>
      <c r="F18" s="42"/>
      <c r="G18" s="23">
        <f t="shared" si="0"/>
        <v>0</v>
      </c>
    </row>
    <row r="19" spans="1:10" ht="15.75" customHeight="1" x14ac:dyDescent="0.3">
      <c r="A19" s="83">
        <v>6035</v>
      </c>
      <c r="B19" s="73" t="s">
        <v>21</v>
      </c>
      <c r="C19" s="205"/>
      <c r="D19" s="206"/>
      <c r="E19" s="19"/>
      <c r="F19" s="42"/>
      <c r="G19" s="23">
        <f t="shared" si="0"/>
        <v>0</v>
      </c>
    </row>
    <row r="20" spans="1:10" s="32" customFormat="1" ht="15" customHeight="1" x14ac:dyDescent="0.25">
      <c r="A20" s="84">
        <v>6008</v>
      </c>
      <c r="B20" s="94" t="s">
        <v>22</v>
      </c>
      <c r="C20" s="226"/>
      <c r="D20" s="227"/>
      <c r="E20" s="88"/>
      <c r="F20" s="148"/>
      <c r="G20" s="146">
        <f t="shared" si="0"/>
        <v>0</v>
      </c>
      <c r="J20" s="32" t="s">
        <v>3</v>
      </c>
    </row>
    <row r="21" spans="1:10" s="2" customFormat="1" ht="15.75" customHeight="1" x14ac:dyDescent="0.3">
      <c r="A21" s="83">
        <v>6020</v>
      </c>
      <c r="B21" s="73" t="s">
        <v>23</v>
      </c>
      <c r="C21" s="205"/>
      <c r="D21" s="206"/>
      <c r="E21" s="19"/>
      <c r="F21" s="42"/>
      <c r="G21" s="23">
        <f t="shared" si="0"/>
        <v>0</v>
      </c>
    </row>
    <row r="22" spans="1:10" ht="15.75" customHeight="1" x14ac:dyDescent="0.3">
      <c r="A22" s="83">
        <v>6000</v>
      </c>
      <c r="B22" s="216" t="s">
        <v>24</v>
      </c>
      <c r="C22" s="219"/>
      <c r="D22" s="217"/>
      <c r="E22" s="49">
        <f>ROUND(SUM(E14:E21),0)</f>
        <v>0</v>
      </c>
      <c r="F22" s="49">
        <f>ROUND(SUM(F14:F21),0)</f>
        <v>0</v>
      </c>
      <c r="G22" s="93">
        <f t="shared" si="0"/>
        <v>0</v>
      </c>
    </row>
    <row r="23" spans="1:10" ht="15" customHeight="1" x14ac:dyDescent="0.25">
      <c r="A23" s="81">
        <v>6007</v>
      </c>
      <c r="B23" s="85" t="s">
        <v>25</v>
      </c>
      <c r="C23" s="205"/>
      <c r="D23" s="206"/>
      <c r="E23" s="19"/>
      <c r="F23" s="42"/>
      <c r="G23" s="23">
        <f t="shared" si="0"/>
        <v>0</v>
      </c>
    </row>
    <row r="24" spans="1:10" ht="15" customHeight="1" x14ac:dyDescent="0.25">
      <c r="A24" s="81">
        <v>6007</v>
      </c>
      <c r="B24" s="85" t="s">
        <v>26</v>
      </c>
      <c r="C24" s="205"/>
      <c r="D24" s="206"/>
      <c r="E24" s="19"/>
      <c r="F24" s="42"/>
      <c r="G24" s="23">
        <f t="shared" si="0"/>
        <v>0</v>
      </c>
    </row>
    <row r="25" spans="1:10" ht="15" customHeight="1" x14ac:dyDescent="0.25">
      <c r="A25" s="81">
        <v>6007</v>
      </c>
      <c r="B25" s="85" t="s">
        <v>26</v>
      </c>
      <c r="C25" s="205"/>
      <c r="D25" s="206"/>
      <c r="E25" s="19"/>
      <c r="F25" s="42"/>
      <c r="G25" s="23">
        <f t="shared" si="0"/>
        <v>0</v>
      </c>
    </row>
    <row r="26" spans="1:10" ht="15.75" customHeight="1" x14ac:dyDescent="0.3">
      <c r="A26" s="83">
        <v>6007</v>
      </c>
      <c r="B26" s="216" t="s">
        <v>27</v>
      </c>
      <c r="C26" s="219"/>
      <c r="D26" s="217"/>
      <c r="E26" s="49">
        <f>ROUND(SUM(E23:E25),0)</f>
        <v>0</v>
      </c>
      <c r="F26" s="49">
        <f>ROUND(SUM(F23:F25),0)</f>
        <v>0</v>
      </c>
      <c r="G26" s="93">
        <f t="shared" si="0"/>
        <v>0</v>
      </c>
    </row>
    <row r="27" spans="1:10" ht="15" customHeight="1" x14ac:dyDescent="0.25">
      <c r="A27" s="81">
        <v>6024</v>
      </c>
      <c r="B27" s="85" t="s">
        <v>29</v>
      </c>
      <c r="C27" s="205"/>
      <c r="D27" s="206"/>
      <c r="E27" s="19"/>
      <c r="F27" s="42"/>
      <c r="G27" s="23">
        <f t="shared" ref="G27:G28" si="1">SUM(E27:F27)</f>
        <v>0</v>
      </c>
    </row>
    <row r="28" spans="1:10" ht="15" customHeight="1" x14ac:dyDescent="0.25">
      <c r="A28" s="81">
        <v>6024</v>
      </c>
      <c r="B28" s="85" t="s">
        <v>30</v>
      </c>
      <c r="C28" s="205"/>
      <c r="D28" s="206"/>
      <c r="E28" s="19"/>
      <c r="F28" s="42"/>
      <c r="G28" s="23">
        <f t="shared" si="1"/>
        <v>0</v>
      </c>
    </row>
    <row r="29" spans="1:10" ht="15" customHeight="1" x14ac:dyDescent="0.25">
      <c r="A29" s="81">
        <v>6024</v>
      </c>
      <c r="B29" s="85" t="s">
        <v>28</v>
      </c>
      <c r="C29" s="205"/>
      <c r="D29" s="206"/>
      <c r="E29" s="19"/>
      <c r="F29" s="42"/>
      <c r="G29" s="23">
        <f t="shared" si="0"/>
        <v>0</v>
      </c>
    </row>
    <row r="30" spans="1:10" ht="15.75" customHeight="1" x14ac:dyDescent="0.3">
      <c r="A30" s="83">
        <v>6024</v>
      </c>
      <c r="B30" s="216" t="s">
        <v>31</v>
      </c>
      <c r="C30" s="219"/>
      <c r="D30" s="217"/>
      <c r="E30" s="49">
        <f>SUM(E27:E29)</f>
        <v>0</v>
      </c>
      <c r="F30" s="49">
        <f>SUM(F27:F29)</f>
        <v>0</v>
      </c>
      <c r="G30" s="93">
        <f t="shared" si="0"/>
        <v>0</v>
      </c>
    </row>
    <row r="31" spans="1:10" ht="15" customHeight="1" x14ac:dyDescent="0.3">
      <c r="A31" s="81">
        <v>6195</v>
      </c>
      <c r="B31" s="213" t="s">
        <v>32</v>
      </c>
      <c r="C31" s="215"/>
      <c r="D31" s="164">
        <v>0.2331</v>
      </c>
      <c r="E31" s="18">
        <f>ROUND($D$31*SUM(E22),0)</f>
        <v>0</v>
      </c>
      <c r="F31" s="45">
        <f>ROUND($D$31*SUM(F22),0)</f>
        <v>0</v>
      </c>
      <c r="G31" s="23">
        <f t="shared" si="0"/>
        <v>0</v>
      </c>
    </row>
    <row r="32" spans="1:10" ht="15" customHeight="1" x14ac:dyDescent="0.3">
      <c r="A32" s="81">
        <v>6195</v>
      </c>
      <c r="B32" s="213" t="s">
        <v>71</v>
      </c>
      <c r="C32" s="215"/>
      <c r="D32" s="164">
        <v>0.2331</v>
      </c>
      <c r="E32" s="18">
        <f>ROUND($D$32*E26,0)</f>
        <v>0</v>
      </c>
      <c r="F32" s="45">
        <f>ROUND($D$32*F26,0)</f>
        <v>0</v>
      </c>
      <c r="G32" s="23">
        <f t="shared" si="0"/>
        <v>0</v>
      </c>
    </row>
    <row r="33" spans="1:7" ht="15" customHeight="1" x14ac:dyDescent="0.3">
      <c r="A33" s="81">
        <v>6195</v>
      </c>
      <c r="B33" s="213" t="s">
        <v>34</v>
      </c>
      <c r="C33" s="215"/>
      <c r="D33" s="164">
        <v>9.7999999999999997E-3</v>
      </c>
      <c r="E33" s="18">
        <f>ROUND($D$33*(E30),0)</f>
        <v>0</v>
      </c>
      <c r="F33" s="45">
        <f>ROUND($D$33*(F30),0)</f>
        <v>0</v>
      </c>
      <c r="G33" s="23">
        <f t="shared" si="0"/>
        <v>0</v>
      </c>
    </row>
    <row r="34" spans="1:7" s="2" customFormat="1" ht="15.75" customHeight="1" x14ac:dyDescent="0.3">
      <c r="A34" s="83">
        <v>6195</v>
      </c>
      <c r="B34" s="216" t="s">
        <v>35</v>
      </c>
      <c r="C34" s="219"/>
      <c r="D34" s="217"/>
      <c r="E34" s="49">
        <f>ROUND(SUM(E31:E33),0)</f>
        <v>0</v>
      </c>
      <c r="F34" s="49">
        <f>ROUND(SUM(F31:F33),0)</f>
        <v>0</v>
      </c>
      <c r="G34" s="93">
        <f t="shared" si="0"/>
        <v>0</v>
      </c>
    </row>
    <row r="35" spans="1:7" s="2" customFormat="1" ht="15.75" customHeight="1" thickBot="1" x14ac:dyDescent="0.35">
      <c r="A35" s="83"/>
      <c r="B35" s="202" t="s">
        <v>36</v>
      </c>
      <c r="C35" s="203"/>
      <c r="D35" s="204"/>
      <c r="E35" s="91">
        <f>SUM(E22,E26,E30,E34)</f>
        <v>0</v>
      </c>
      <c r="F35" s="91">
        <f>SUM(F22,F26,F30,F34)</f>
        <v>0</v>
      </c>
      <c r="G35" s="92">
        <f t="shared" si="0"/>
        <v>0</v>
      </c>
    </row>
    <row r="36" spans="1:7" s="2" customFormat="1" ht="11.25" customHeight="1" thickBot="1" x14ac:dyDescent="0.35">
      <c r="A36" s="83"/>
      <c r="B36" s="223"/>
      <c r="C36" s="223"/>
      <c r="D36" s="223"/>
      <c r="E36" s="223"/>
      <c r="F36" s="223"/>
      <c r="G36" s="223"/>
    </row>
    <row r="37" spans="1:7" ht="15" customHeight="1" x14ac:dyDescent="0.3">
      <c r="A37" s="82" t="s">
        <v>37</v>
      </c>
      <c r="B37" s="210" t="s">
        <v>38</v>
      </c>
      <c r="C37" s="211"/>
      <c r="D37" s="211"/>
      <c r="E37" s="211"/>
      <c r="F37" s="211"/>
      <c r="G37" s="243"/>
    </row>
    <row r="38" spans="1:7" ht="15.75" customHeight="1" x14ac:dyDescent="0.3">
      <c r="A38" s="83"/>
      <c r="B38" s="85" t="s">
        <v>39</v>
      </c>
      <c r="C38" s="205"/>
      <c r="D38" s="206"/>
      <c r="E38" s="19"/>
      <c r="F38" s="42"/>
      <c r="G38" s="26">
        <f t="shared" ref="G38:G58" si="2">SUM(E38:F38)</f>
        <v>0</v>
      </c>
    </row>
    <row r="39" spans="1:7" ht="15.75" customHeight="1" x14ac:dyDescent="0.3">
      <c r="A39" s="83"/>
      <c r="B39" s="85" t="s">
        <v>40</v>
      </c>
      <c r="C39" s="205"/>
      <c r="D39" s="206"/>
      <c r="E39" s="19"/>
      <c r="F39" s="42"/>
      <c r="G39" s="26">
        <f t="shared" si="2"/>
        <v>0</v>
      </c>
    </row>
    <row r="40" spans="1:7" ht="15.75" customHeight="1" x14ac:dyDescent="0.3">
      <c r="A40" s="83"/>
      <c r="B40" s="85" t="s">
        <v>41</v>
      </c>
      <c r="C40" s="205"/>
      <c r="D40" s="206"/>
      <c r="E40" s="19"/>
      <c r="F40" s="42"/>
      <c r="G40" s="26">
        <f t="shared" si="2"/>
        <v>0</v>
      </c>
    </row>
    <row r="41" spans="1:7" ht="15.75" customHeight="1" x14ac:dyDescent="0.3">
      <c r="A41" s="83"/>
      <c r="B41" s="85" t="s">
        <v>42</v>
      </c>
      <c r="C41" s="205"/>
      <c r="D41" s="206"/>
      <c r="E41" s="19"/>
      <c r="F41" s="42"/>
      <c r="G41" s="26">
        <f t="shared" si="2"/>
        <v>0</v>
      </c>
    </row>
    <row r="42" spans="1:7" ht="15.75" customHeight="1" x14ac:dyDescent="0.3">
      <c r="A42" s="83"/>
      <c r="B42" s="85" t="s">
        <v>43</v>
      </c>
      <c r="C42" s="205"/>
      <c r="D42" s="206"/>
      <c r="E42" s="19"/>
      <c r="F42" s="42"/>
      <c r="G42" s="26">
        <f>SUM(E42:F42)</f>
        <v>0</v>
      </c>
    </row>
    <row r="43" spans="1:7" ht="15.75" customHeight="1" x14ac:dyDescent="0.3">
      <c r="A43" s="83"/>
      <c r="B43" s="85" t="s">
        <v>86</v>
      </c>
      <c r="C43" s="205"/>
      <c r="D43" s="206"/>
      <c r="E43" s="19"/>
      <c r="F43" s="42"/>
      <c r="G43" s="26">
        <f>SUM(E43:F43)</f>
        <v>0</v>
      </c>
    </row>
    <row r="44" spans="1:7" ht="15.75" customHeight="1" x14ac:dyDescent="0.3">
      <c r="A44" s="83"/>
      <c r="B44" s="85" t="s">
        <v>44</v>
      </c>
      <c r="C44" s="205"/>
      <c r="D44" s="206"/>
      <c r="E44" s="19"/>
      <c r="F44" s="42"/>
      <c r="G44" s="26">
        <f t="shared" si="2"/>
        <v>0</v>
      </c>
    </row>
    <row r="45" spans="1:7" ht="15.75" customHeight="1" x14ac:dyDescent="0.3">
      <c r="A45" s="83"/>
      <c r="B45" s="85" t="s">
        <v>45</v>
      </c>
      <c r="C45" s="205"/>
      <c r="D45" s="206"/>
      <c r="E45" s="19"/>
      <c r="F45" s="42"/>
      <c r="G45" s="26">
        <f>SUM(E45:F45)</f>
        <v>0</v>
      </c>
    </row>
    <row r="46" spans="1:7" ht="15.75" customHeight="1" x14ac:dyDescent="0.3">
      <c r="A46" s="83"/>
      <c r="B46" s="85" t="s">
        <v>45</v>
      </c>
      <c r="C46" s="205"/>
      <c r="D46" s="206"/>
      <c r="E46" s="19"/>
      <c r="F46" s="42"/>
      <c r="G46" s="26">
        <f>SUM(E46:F46)</f>
        <v>0</v>
      </c>
    </row>
    <row r="47" spans="1:7" ht="15.75" customHeight="1" x14ac:dyDescent="0.3">
      <c r="A47" s="83"/>
      <c r="B47" s="85" t="s">
        <v>46</v>
      </c>
      <c r="C47" s="205"/>
      <c r="D47" s="206"/>
      <c r="E47" s="19"/>
      <c r="F47" s="42"/>
      <c r="G47" s="26">
        <f t="shared" si="2"/>
        <v>0</v>
      </c>
    </row>
    <row r="48" spans="1:7" ht="15.75" customHeight="1" x14ac:dyDescent="0.3">
      <c r="A48" s="83"/>
      <c r="B48" s="85" t="s">
        <v>47</v>
      </c>
      <c r="C48" s="205"/>
      <c r="D48" s="206"/>
      <c r="E48" s="19"/>
      <c r="F48" s="42"/>
      <c r="G48" s="26">
        <f t="shared" si="2"/>
        <v>0</v>
      </c>
    </row>
    <row r="49" spans="1:9" ht="15.75" customHeight="1" x14ac:dyDescent="0.3">
      <c r="A49" s="83"/>
      <c r="B49" s="85" t="s">
        <v>48</v>
      </c>
      <c r="C49" s="205"/>
      <c r="D49" s="206"/>
      <c r="E49" s="19"/>
      <c r="F49" s="42"/>
      <c r="G49" s="26">
        <f t="shared" si="2"/>
        <v>0</v>
      </c>
    </row>
    <row r="50" spans="1:9" ht="15" customHeight="1" x14ac:dyDescent="0.25">
      <c r="A50" s="81">
        <v>6515</v>
      </c>
      <c r="B50" s="85" t="s">
        <v>49</v>
      </c>
      <c r="C50" s="205"/>
      <c r="D50" s="206"/>
      <c r="E50" s="19"/>
      <c r="F50" s="42"/>
      <c r="G50" s="23">
        <f t="shared" si="2"/>
        <v>0</v>
      </c>
      <c r="I50" s="1" t="s">
        <v>3</v>
      </c>
    </row>
    <row r="51" spans="1:9" ht="15" customHeight="1" x14ac:dyDescent="0.25">
      <c r="A51" s="81">
        <v>6520</v>
      </c>
      <c r="B51" s="85" t="s">
        <v>50</v>
      </c>
      <c r="C51" s="205"/>
      <c r="D51" s="206"/>
      <c r="E51" s="19"/>
      <c r="F51" s="42"/>
      <c r="G51" s="23">
        <f t="shared" si="2"/>
        <v>0</v>
      </c>
    </row>
    <row r="52" spans="1:9" ht="15" customHeight="1" x14ac:dyDescent="0.25">
      <c r="A52" s="81">
        <v>6515</v>
      </c>
      <c r="B52" s="85" t="s">
        <v>51</v>
      </c>
      <c r="C52" s="205"/>
      <c r="D52" s="206"/>
      <c r="E52" s="19"/>
      <c r="F52" s="42"/>
      <c r="G52" s="23">
        <f t="shared" si="2"/>
        <v>0</v>
      </c>
    </row>
    <row r="53" spans="1:9" ht="15" customHeight="1" x14ac:dyDescent="0.25">
      <c r="A53" s="81">
        <v>6520</v>
      </c>
      <c r="B53" s="85" t="s">
        <v>52</v>
      </c>
      <c r="C53" s="205"/>
      <c r="D53" s="206"/>
      <c r="E53" s="19"/>
      <c r="F53" s="42"/>
      <c r="G53" s="23">
        <f t="shared" si="2"/>
        <v>0</v>
      </c>
    </row>
    <row r="54" spans="1:9" ht="15.75" customHeight="1" x14ac:dyDescent="0.3">
      <c r="A54" s="83">
        <v>6515</v>
      </c>
      <c r="B54" s="246" t="s">
        <v>53</v>
      </c>
      <c r="C54" s="247"/>
      <c r="D54" s="248"/>
      <c r="E54" s="18">
        <f>SUM(E50,E52)</f>
        <v>0</v>
      </c>
      <c r="F54" s="45">
        <f>SUM(F50,F52)</f>
        <v>0</v>
      </c>
      <c r="G54" s="26">
        <f t="shared" si="2"/>
        <v>0</v>
      </c>
    </row>
    <row r="55" spans="1:9" ht="15.75" customHeight="1" x14ac:dyDescent="0.3">
      <c r="A55" s="83">
        <v>6520</v>
      </c>
      <c r="B55" s="246" t="s">
        <v>54</v>
      </c>
      <c r="C55" s="247"/>
      <c r="D55" s="248"/>
      <c r="E55" s="18">
        <f>SUM(E51,E53)</f>
        <v>0</v>
      </c>
      <c r="F55" s="45">
        <f>SUM(F51,F53)</f>
        <v>0</v>
      </c>
      <c r="G55" s="26">
        <f t="shared" si="2"/>
        <v>0</v>
      </c>
    </row>
    <row r="56" spans="1:9" ht="15.75" customHeight="1" x14ac:dyDescent="0.3">
      <c r="A56" s="83"/>
      <c r="B56" s="85" t="s">
        <v>72</v>
      </c>
      <c r="C56" s="205" t="s">
        <v>87</v>
      </c>
      <c r="D56" s="206"/>
      <c r="E56" s="19"/>
      <c r="F56" s="42"/>
      <c r="G56" s="26">
        <f t="shared" si="2"/>
        <v>0</v>
      </c>
    </row>
    <row r="57" spans="1:9" ht="15.75" customHeight="1" x14ac:dyDescent="0.3">
      <c r="A57" s="83">
        <v>7225</v>
      </c>
      <c r="B57" s="85" t="s">
        <v>73</v>
      </c>
      <c r="C57" s="205" t="s">
        <v>91</v>
      </c>
      <c r="D57" s="206"/>
      <c r="E57" s="18"/>
      <c r="F57" s="45"/>
      <c r="G57" s="26">
        <f t="shared" si="2"/>
        <v>0</v>
      </c>
    </row>
    <row r="58" spans="1:9" s="2" customFormat="1" ht="15.75" customHeight="1" thickBot="1" x14ac:dyDescent="0.35">
      <c r="A58" s="83"/>
      <c r="B58" s="202" t="s">
        <v>57</v>
      </c>
      <c r="C58" s="203"/>
      <c r="D58" s="204"/>
      <c r="E58" s="91">
        <f>ROUND(SUM(E38:E49,E54:E57),0)</f>
        <v>0</v>
      </c>
      <c r="F58" s="91">
        <f>ROUND(SUM(F38:F49,F54:F57),0)</f>
        <v>0</v>
      </c>
      <c r="G58" s="92">
        <f t="shared" si="2"/>
        <v>0</v>
      </c>
    </row>
    <row r="59" spans="1:9" s="2" customFormat="1" ht="13.2" customHeight="1" thickBot="1" x14ac:dyDescent="0.35">
      <c r="A59" s="83"/>
      <c r="B59" s="223"/>
      <c r="C59" s="223"/>
      <c r="D59" s="223"/>
      <c r="E59" s="223"/>
      <c r="F59" s="223"/>
      <c r="G59" s="223"/>
    </row>
    <row r="60" spans="1:9" ht="15.75" customHeight="1" x14ac:dyDescent="0.3">
      <c r="A60" s="83"/>
      <c r="B60" s="210" t="s">
        <v>58</v>
      </c>
      <c r="C60" s="211"/>
      <c r="D60" s="212"/>
      <c r="E60" s="113">
        <f>SUM(E35,E58)</f>
        <v>0</v>
      </c>
      <c r="F60" s="113">
        <f>SUM(F35,F58)</f>
        <v>0</v>
      </c>
      <c r="G60" s="99">
        <f>SUM(E60:F60)</f>
        <v>0</v>
      </c>
    </row>
    <row r="61" spans="1:9" ht="15" customHeight="1" x14ac:dyDescent="0.3">
      <c r="A61" s="81"/>
      <c r="B61" s="213" t="s">
        <v>59</v>
      </c>
      <c r="C61" s="214"/>
      <c r="D61" s="215"/>
      <c r="E61" s="21">
        <f>E60- SUM(E39,E44,E55,E56:E57)</f>
        <v>0</v>
      </c>
      <c r="F61" s="43">
        <f>F60- SUM(F39,F44,F55,F56:F57)</f>
        <v>0</v>
      </c>
      <c r="G61" s="26">
        <f>SUM(E61:F61)</f>
        <v>0</v>
      </c>
    </row>
    <row r="62" spans="1:9" ht="15.75" customHeight="1" x14ac:dyDescent="0.3">
      <c r="A62" s="83">
        <v>7520</v>
      </c>
      <c r="B62" s="216" t="s">
        <v>60</v>
      </c>
      <c r="C62" s="217"/>
      <c r="D62" s="100">
        <v>0.54500000000000004</v>
      </c>
      <c r="E62" s="49">
        <f>ROUND(SUM(E61*$D$62),0)</f>
        <v>0</v>
      </c>
      <c r="F62" s="49">
        <f>ROUND(SUM(F61*$D$62),0)</f>
        <v>0</v>
      </c>
      <c r="G62" s="93">
        <f>SUM(E62:F62)</f>
        <v>0</v>
      </c>
    </row>
    <row r="63" spans="1:9" ht="15.75" customHeight="1" thickBot="1" x14ac:dyDescent="0.35">
      <c r="A63" s="83"/>
      <c r="B63" s="202" t="s">
        <v>61</v>
      </c>
      <c r="C63" s="203"/>
      <c r="D63" s="204"/>
      <c r="E63" s="91">
        <f>SUM(E60,E62)</f>
        <v>0</v>
      </c>
      <c r="F63" s="91">
        <f>SUM(F60,F62)</f>
        <v>0</v>
      </c>
      <c r="G63" s="92">
        <f>SUM(E63:F63)</f>
        <v>0</v>
      </c>
    </row>
  </sheetData>
  <sheetProtection selectLockedCells="1"/>
  <mergeCells count="62">
    <mergeCell ref="B36:G36"/>
    <mergeCell ref="B59:G59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45:D45"/>
    <mergeCell ref="B63:D63"/>
    <mergeCell ref="B35:D35"/>
    <mergeCell ref="B34:D34"/>
    <mergeCell ref="B30:D30"/>
    <mergeCell ref="B58:D58"/>
    <mergeCell ref="B54:D54"/>
    <mergeCell ref="B55:D55"/>
    <mergeCell ref="C57:D57"/>
    <mergeCell ref="C50:D50"/>
    <mergeCell ref="C51:D51"/>
    <mergeCell ref="C52:D52"/>
    <mergeCell ref="C53:D53"/>
    <mergeCell ref="C56:D56"/>
    <mergeCell ref="C44:D44"/>
    <mergeCell ref="C46:D46"/>
    <mergeCell ref="B31:C31"/>
    <mergeCell ref="B32:C32"/>
    <mergeCell ref="B33:C33"/>
    <mergeCell ref="C23:D23"/>
    <mergeCell ref="C24:D24"/>
    <mergeCell ref="C25:D25"/>
    <mergeCell ref="C28:D28"/>
    <mergeCell ref="B1:G1"/>
    <mergeCell ref="B2:G2"/>
    <mergeCell ref="B13:G13"/>
    <mergeCell ref="B37:G37"/>
    <mergeCell ref="B62:C62"/>
    <mergeCell ref="B60:D60"/>
    <mergeCell ref="B61:D61"/>
    <mergeCell ref="C12:D12"/>
    <mergeCell ref="C14:D14"/>
    <mergeCell ref="C15:D15"/>
    <mergeCell ref="C16:D16"/>
    <mergeCell ref="C17:D17"/>
    <mergeCell ref="C18:D18"/>
    <mergeCell ref="C19:D19"/>
    <mergeCell ref="C21:D21"/>
    <mergeCell ref="C29:D29"/>
    <mergeCell ref="C20:D20"/>
    <mergeCell ref="C27:D27"/>
    <mergeCell ref="E11:G11"/>
    <mergeCell ref="A4:B4"/>
    <mergeCell ref="A5:B5"/>
    <mergeCell ref="A6:B6"/>
    <mergeCell ref="A7:B7"/>
    <mergeCell ref="C7:G7"/>
    <mergeCell ref="A8:B8"/>
    <mergeCell ref="B22:D22"/>
    <mergeCell ref="B26:D26"/>
    <mergeCell ref="C4:D4"/>
  </mergeCells>
  <pageMargins left="0.6" right="0.5" top="0.25" bottom="0.5" header="0.5" footer="0"/>
  <pageSetup scale="79" orientation="portrait" r:id="rId1"/>
  <headerFooter scaleWithDoc="0" alignWithMargins="0">
    <oddFooter>&amp;LORSP Internal BUDGET Worksheet (rev. 2/19/2025)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3"/>
  <sheetViews>
    <sheetView topLeftCell="B9" zoomScale="80" zoomScaleNormal="80" zoomScaleSheetLayoutView="75" workbookViewId="0">
      <selection activeCell="B22" sqref="B22:D22"/>
    </sheetView>
  </sheetViews>
  <sheetFormatPr defaultColWidth="9.109375" defaultRowHeight="15" x14ac:dyDescent="0.25"/>
  <cols>
    <col min="1" max="1" width="6.33203125" style="6" hidden="1" customWidth="1"/>
    <col min="2" max="2" width="28.6640625" style="1" customWidth="1"/>
    <col min="3" max="3" width="21.33203125" style="1" customWidth="1"/>
    <col min="4" max="4" width="9.33203125" style="1" customWidth="1"/>
    <col min="5" max="5" width="10.6640625" style="1" customWidth="1"/>
    <col min="6" max="6" width="13.33203125" style="1" customWidth="1"/>
    <col min="7" max="7" width="11.33203125" style="1" customWidth="1"/>
    <col min="8" max="8" width="10.6640625" style="1" customWidth="1"/>
    <col min="9" max="9" width="13.33203125" style="1" customWidth="1"/>
    <col min="10" max="10" width="10.88671875" style="1" customWidth="1"/>
    <col min="11" max="11" width="10.6640625" style="1" customWidth="1"/>
    <col min="12" max="12" width="13.33203125" style="1" customWidth="1"/>
    <col min="13" max="14" width="10.88671875" style="1" customWidth="1"/>
    <col min="15" max="15" width="13.33203125" style="1" customWidth="1"/>
    <col min="16" max="17" width="10.6640625" style="1" customWidth="1"/>
    <col min="18" max="18" width="13.33203125" style="1" customWidth="1"/>
    <col min="19" max="19" width="10.5546875" style="1" customWidth="1"/>
    <col min="20" max="20" width="10.44140625" style="1" customWidth="1"/>
    <col min="21" max="21" width="13.33203125" style="1" customWidth="1"/>
    <col min="22" max="22" width="10.88671875" style="1" customWidth="1"/>
    <col min="23" max="16384" width="9.109375" style="1"/>
  </cols>
  <sheetData>
    <row r="1" spans="1:22" ht="17.399999999999999" x14ac:dyDescent="0.3">
      <c r="A1" s="2"/>
      <c r="B1" s="234" t="s">
        <v>0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15.6" x14ac:dyDescent="0.3">
      <c r="A2" s="2"/>
      <c r="B2" s="236" t="s">
        <v>62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</row>
    <row r="3" spans="1:22" ht="15.75" customHeight="1" x14ac:dyDescent="0.3">
      <c r="A3" s="2"/>
      <c r="B3" s="9" t="s">
        <v>2</v>
      </c>
      <c r="C3" s="29" t="s">
        <v>3</v>
      </c>
      <c r="D3" s="9" t="s">
        <v>4</v>
      </c>
      <c r="E3" s="13" t="s">
        <v>3</v>
      </c>
      <c r="F3" s="2"/>
      <c r="G3" s="2"/>
      <c r="H3" s="2"/>
    </row>
    <row r="4" spans="1:22" ht="15" customHeight="1" x14ac:dyDescent="0.25">
      <c r="A4" s="228" t="s">
        <v>5</v>
      </c>
      <c r="B4" s="228"/>
      <c r="C4" s="242" t="s">
        <v>63</v>
      </c>
      <c r="D4" s="242"/>
      <c r="E4" s="242"/>
    </row>
    <row r="5" spans="1:22" ht="15" hidden="1" customHeight="1" x14ac:dyDescent="0.25">
      <c r="A5" s="228" t="s">
        <v>6</v>
      </c>
      <c r="B5" s="228"/>
      <c r="C5" s="138" t="s">
        <v>3</v>
      </c>
    </row>
    <row r="6" spans="1:22" ht="15" customHeight="1" x14ac:dyDescent="0.25">
      <c r="A6" s="228" t="s">
        <v>7</v>
      </c>
      <c r="B6" s="228"/>
      <c r="C6" s="8" t="s">
        <v>3</v>
      </c>
      <c r="D6" s="12" t="s">
        <v>8</v>
      </c>
      <c r="E6" s="8" t="s">
        <v>3</v>
      </c>
      <c r="G6" s="13"/>
    </row>
    <row r="7" spans="1:22" ht="16.2" customHeight="1" x14ac:dyDescent="0.25">
      <c r="A7" s="228" t="s">
        <v>9</v>
      </c>
      <c r="B7" s="228"/>
      <c r="C7" s="229" t="s">
        <v>3</v>
      </c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</row>
    <row r="8" spans="1:22" ht="15" customHeight="1" x14ac:dyDescent="0.25">
      <c r="A8" s="228" t="s">
        <v>10</v>
      </c>
      <c r="B8" s="228"/>
      <c r="C8" s="7" t="s">
        <v>3</v>
      </c>
      <c r="D8" s="7"/>
      <c r="E8" s="7"/>
      <c r="F8" s="7"/>
      <c r="G8" s="14"/>
      <c r="H8" s="14"/>
    </row>
    <row r="9" spans="1:22" ht="15" customHeight="1" x14ac:dyDescent="0.25">
      <c r="A9" s="5"/>
      <c r="B9" s="3" t="s">
        <v>11</v>
      </c>
      <c r="C9" s="28" t="s">
        <v>3</v>
      </c>
      <c r="F9" s="4"/>
      <c r="G9" s="4"/>
      <c r="H9" s="4"/>
      <c r="N9" s="1" t="s">
        <v>3</v>
      </c>
    </row>
    <row r="10" spans="1:22" ht="15.75" customHeight="1" thickBot="1" x14ac:dyDescent="0.35">
      <c r="B10" s="9" t="s">
        <v>64</v>
      </c>
      <c r="C10" s="15">
        <v>1.02</v>
      </c>
    </row>
    <row r="11" spans="1:22" ht="15.6" thickBot="1" x14ac:dyDescent="0.3">
      <c r="E11" s="249" t="s">
        <v>65</v>
      </c>
      <c r="F11" s="250"/>
      <c r="G11" s="251"/>
      <c r="H11" s="249" t="s">
        <v>66</v>
      </c>
      <c r="I11" s="250"/>
      <c r="J11" s="251"/>
      <c r="K11" s="249" t="s">
        <v>67</v>
      </c>
      <c r="L11" s="250"/>
      <c r="M11" s="251"/>
      <c r="N11" s="249" t="s">
        <v>68</v>
      </c>
      <c r="O11" s="250"/>
      <c r="P11" s="251"/>
      <c r="Q11" s="249" t="s">
        <v>69</v>
      </c>
      <c r="R11" s="250"/>
      <c r="S11" s="251"/>
      <c r="T11" s="250" t="s">
        <v>70</v>
      </c>
      <c r="U11" s="250"/>
      <c r="V11" s="251"/>
    </row>
    <row r="12" spans="1:22" ht="15" customHeight="1" thickBot="1" x14ac:dyDescent="0.3">
      <c r="A12" s="81"/>
      <c r="B12" s="118" t="s">
        <v>13</v>
      </c>
      <c r="C12" s="254" t="s">
        <v>14</v>
      </c>
      <c r="D12" s="255"/>
      <c r="E12" s="120" t="s">
        <v>15</v>
      </c>
      <c r="F12" s="119" t="s">
        <v>74</v>
      </c>
      <c r="G12" s="121" t="s">
        <v>75</v>
      </c>
      <c r="H12" s="120" t="s">
        <v>15</v>
      </c>
      <c r="I12" s="119" t="s">
        <v>74</v>
      </c>
      <c r="J12" s="121" t="s">
        <v>75</v>
      </c>
      <c r="K12" s="120" t="s">
        <v>15</v>
      </c>
      <c r="L12" s="119" t="s">
        <v>74</v>
      </c>
      <c r="M12" s="121" t="s">
        <v>75</v>
      </c>
      <c r="N12" s="120" t="s">
        <v>15</v>
      </c>
      <c r="O12" s="119" t="s">
        <v>74</v>
      </c>
      <c r="P12" s="121" t="s">
        <v>75</v>
      </c>
      <c r="Q12" s="120" t="s">
        <v>15</v>
      </c>
      <c r="R12" s="119" t="s">
        <v>74</v>
      </c>
      <c r="S12" s="121" t="s">
        <v>75</v>
      </c>
      <c r="T12" s="129" t="s">
        <v>15</v>
      </c>
      <c r="U12" s="119" t="s">
        <v>74</v>
      </c>
      <c r="V12" s="121" t="s">
        <v>75</v>
      </c>
    </row>
    <row r="13" spans="1:22" ht="15.6" x14ac:dyDescent="0.3">
      <c r="A13" s="82" t="s">
        <v>16</v>
      </c>
      <c r="B13" s="210" t="s">
        <v>17</v>
      </c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43"/>
    </row>
    <row r="14" spans="1:22" ht="15" customHeight="1" x14ac:dyDescent="0.3">
      <c r="A14" s="81">
        <v>6000</v>
      </c>
      <c r="B14" s="17" t="s">
        <v>18</v>
      </c>
      <c r="C14" s="205"/>
      <c r="D14" s="252"/>
      <c r="E14" s="22"/>
      <c r="F14" s="42"/>
      <c r="G14" s="26">
        <f>SUM(E14:F14)</f>
        <v>0</v>
      </c>
      <c r="H14" s="22">
        <f t="shared" ref="H14:I18" si="0">ROUND(SUM(E14*$C$10),0)</f>
        <v>0</v>
      </c>
      <c r="I14" s="42">
        <f t="shared" si="0"/>
        <v>0</v>
      </c>
      <c r="J14" s="26">
        <f t="shared" ref="J14:J24" si="1">SUM(H14:I14)</f>
        <v>0</v>
      </c>
      <c r="K14" s="22">
        <f t="shared" ref="K14:L18" si="2">ROUND(SUM(H14*$C$10),0)</f>
        <v>0</v>
      </c>
      <c r="L14" s="42">
        <f t="shared" si="2"/>
        <v>0</v>
      </c>
      <c r="M14" s="26">
        <f t="shared" ref="M14:M24" si="3">SUM(K14:L14)</f>
        <v>0</v>
      </c>
      <c r="N14" s="22">
        <f t="shared" ref="N14:O18" si="4">ROUND(SUM(K14*$C$10),0)</f>
        <v>0</v>
      </c>
      <c r="O14" s="42">
        <f t="shared" si="4"/>
        <v>0</v>
      </c>
      <c r="P14" s="26">
        <f t="shared" ref="P14:P24" si="5">SUM(N14:O14)</f>
        <v>0</v>
      </c>
      <c r="Q14" s="22">
        <f t="shared" ref="Q14:R18" si="6">ROUND(SUM(N14*$C$10),0)</f>
        <v>0</v>
      </c>
      <c r="R14" s="42">
        <f t="shared" si="6"/>
        <v>0</v>
      </c>
      <c r="S14" s="26">
        <f t="shared" ref="S14:S24" si="7">SUM(Q14:R14)</f>
        <v>0</v>
      </c>
      <c r="T14" s="24">
        <f>SUM(E14,H14,K14,N14,Q14)</f>
        <v>0</v>
      </c>
      <c r="U14" s="43">
        <f t="shared" ref="U14:V24" si="8">SUM(F14,I14,L14,O14,R14)</f>
        <v>0</v>
      </c>
      <c r="V14" s="26">
        <f>SUM(G14,J14,M14,P14,S14)</f>
        <v>0</v>
      </c>
    </row>
    <row r="15" spans="1:22" ht="15" customHeight="1" x14ac:dyDescent="0.3">
      <c r="A15" s="81">
        <v>6000</v>
      </c>
      <c r="B15" s="17" t="s">
        <v>19</v>
      </c>
      <c r="C15" s="205"/>
      <c r="D15" s="252"/>
      <c r="E15" s="22"/>
      <c r="F15" s="42"/>
      <c r="G15" s="26">
        <f t="shared" ref="G15:G24" si="9">SUM(E15:F15)</f>
        <v>0</v>
      </c>
      <c r="H15" s="22">
        <f t="shared" si="0"/>
        <v>0</v>
      </c>
      <c r="I15" s="42">
        <f t="shared" si="0"/>
        <v>0</v>
      </c>
      <c r="J15" s="26">
        <f t="shared" si="1"/>
        <v>0</v>
      </c>
      <c r="K15" s="22">
        <f t="shared" si="2"/>
        <v>0</v>
      </c>
      <c r="L15" s="42">
        <f t="shared" si="2"/>
        <v>0</v>
      </c>
      <c r="M15" s="26">
        <f t="shared" si="3"/>
        <v>0</v>
      </c>
      <c r="N15" s="22">
        <f t="shared" si="4"/>
        <v>0</v>
      </c>
      <c r="O15" s="42">
        <f t="shared" si="4"/>
        <v>0</v>
      </c>
      <c r="P15" s="26">
        <f t="shared" si="5"/>
        <v>0</v>
      </c>
      <c r="Q15" s="22">
        <f t="shared" si="6"/>
        <v>0</v>
      </c>
      <c r="R15" s="42">
        <f t="shared" si="6"/>
        <v>0</v>
      </c>
      <c r="S15" s="26">
        <f t="shared" si="7"/>
        <v>0</v>
      </c>
      <c r="T15" s="24">
        <f t="shared" ref="T15:T24" si="10">SUM(E15,H15,K15,N15,Q15)</f>
        <v>0</v>
      </c>
      <c r="U15" s="43">
        <f t="shared" si="8"/>
        <v>0</v>
      </c>
      <c r="V15" s="26">
        <f t="shared" si="8"/>
        <v>0</v>
      </c>
    </row>
    <row r="16" spans="1:22" ht="15" customHeight="1" x14ac:dyDescent="0.3">
      <c r="A16" s="81">
        <v>6000</v>
      </c>
      <c r="B16" s="17" t="s">
        <v>19</v>
      </c>
      <c r="C16" s="205"/>
      <c r="D16" s="252"/>
      <c r="E16" s="22"/>
      <c r="F16" s="42"/>
      <c r="G16" s="26">
        <f t="shared" si="9"/>
        <v>0</v>
      </c>
      <c r="H16" s="22">
        <f t="shared" si="0"/>
        <v>0</v>
      </c>
      <c r="I16" s="42">
        <f t="shared" si="0"/>
        <v>0</v>
      </c>
      <c r="J16" s="26">
        <f t="shared" si="1"/>
        <v>0</v>
      </c>
      <c r="K16" s="22">
        <f t="shared" si="2"/>
        <v>0</v>
      </c>
      <c r="L16" s="42">
        <f t="shared" si="2"/>
        <v>0</v>
      </c>
      <c r="M16" s="26">
        <f t="shared" si="3"/>
        <v>0</v>
      </c>
      <c r="N16" s="22">
        <f t="shared" si="4"/>
        <v>0</v>
      </c>
      <c r="O16" s="42">
        <f t="shared" si="4"/>
        <v>0</v>
      </c>
      <c r="P16" s="26">
        <f t="shared" si="5"/>
        <v>0</v>
      </c>
      <c r="Q16" s="22">
        <f t="shared" si="6"/>
        <v>0</v>
      </c>
      <c r="R16" s="42">
        <f t="shared" si="6"/>
        <v>0</v>
      </c>
      <c r="S16" s="26">
        <f t="shared" si="7"/>
        <v>0</v>
      </c>
      <c r="T16" s="24">
        <f t="shared" si="10"/>
        <v>0</v>
      </c>
      <c r="U16" s="43">
        <f t="shared" si="8"/>
        <v>0</v>
      </c>
      <c r="V16" s="26">
        <f t="shared" si="8"/>
        <v>0</v>
      </c>
    </row>
    <row r="17" spans="1:25" s="2" customFormat="1" ht="15" customHeight="1" x14ac:dyDescent="0.3">
      <c r="A17" s="81">
        <v>6000</v>
      </c>
      <c r="B17" s="17" t="s">
        <v>20</v>
      </c>
      <c r="C17" s="205"/>
      <c r="D17" s="252"/>
      <c r="E17" s="22"/>
      <c r="F17" s="42"/>
      <c r="G17" s="26">
        <f t="shared" si="9"/>
        <v>0</v>
      </c>
      <c r="H17" s="22">
        <f t="shared" si="0"/>
        <v>0</v>
      </c>
      <c r="I17" s="42">
        <f t="shared" si="0"/>
        <v>0</v>
      </c>
      <c r="J17" s="26">
        <f t="shared" si="1"/>
        <v>0</v>
      </c>
      <c r="K17" s="22">
        <f t="shared" si="2"/>
        <v>0</v>
      </c>
      <c r="L17" s="42">
        <f t="shared" si="2"/>
        <v>0</v>
      </c>
      <c r="M17" s="26">
        <f t="shared" si="3"/>
        <v>0</v>
      </c>
      <c r="N17" s="22">
        <f t="shared" si="4"/>
        <v>0</v>
      </c>
      <c r="O17" s="42">
        <f t="shared" si="4"/>
        <v>0</v>
      </c>
      <c r="P17" s="26">
        <f t="shared" si="5"/>
        <v>0</v>
      </c>
      <c r="Q17" s="22">
        <f t="shared" si="6"/>
        <v>0</v>
      </c>
      <c r="R17" s="42">
        <f t="shared" si="6"/>
        <v>0</v>
      </c>
      <c r="S17" s="26">
        <f t="shared" si="7"/>
        <v>0</v>
      </c>
      <c r="T17" s="24">
        <f t="shared" si="10"/>
        <v>0</v>
      </c>
      <c r="U17" s="43">
        <f t="shared" si="8"/>
        <v>0</v>
      </c>
      <c r="V17" s="26">
        <f t="shared" si="8"/>
        <v>0</v>
      </c>
    </row>
    <row r="18" spans="1:25" ht="15" customHeight="1" x14ac:dyDescent="0.3">
      <c r="A18" s="81">
        <v>6000</v>
      </c>
      <c r="B18" s="17" t="s">
        <v>20</v>
      </c>
      <c r="C18" s="205"/>
      <c r="D18" s="252"/>
      <c r="E18" s="22"/>
      <c r="F18" s="42"/>
      <c r="G18" s="26">
        <f t="shared" si="9"/>
        <v>0</v>
      </c>
      <c r="H18" s="22">
        <f t="shared" si="0"/>
        <v>0</v>
      </c>
      <c r="I18" s="42">
        <f t="shared" si="0"/>
        <v>0</v>
      </c>
      <c r="J18" s="26">
        <f t="shared" si="1"/>
        <v>0</v>
      </c>
      <c r="K18" s="22">
        <f t="shared" si="2"/>
        <v>0</v>
      </c>
      <c r="L18" s="42">
        <f t="shared" si="2"/>
        <v>0</v>
      </c>
      <c r="M18" s="26">
        <f t="shared" si="3"/>
        <v>0</v>
      </c>
      <c r="N18" s="22">
        <f t="shared" si="4"/>
        <v>0</v>
      </c>
      <c r="O18" s="42">
        <f t="shared" si="4"/>
        <v>0</v>
      </c>
      <c r="P18" s="26">
        <f t="shared" si="5"/>
        <v>0</v>
      </c>
      <c r="Q18" s="22">
        <f t="shared" si="6"/>
        <v>0</v>
      </c>
      <c r="R18" s="42">
        <f t="shared" si="6"/>
        <v>0</v>
      </c>
      <c r="S18" s="26">
        <f t="shared" si="7"/>
        <v>0</v>
      </c>
      <c r="T18" s="24">
        <f t="shared" si="10"/>
        <v>0</v>
      </c>
      <c r="U18" s="43">
        <f t="shared" si="8"/>
        <v>0</v>
      </c>
      <c r="V18" s="26">
        <f t="shared" si="8"/>
        <v>0</v>
      </c>
    </row>
    <row r="19" spans="1:25" ht="15.75" customHeight="1" x14ac:dyDescent="0.3">
      <c r="A19" s="83">
        <v>6035</v>
      </c>
      <c r="B19" s="66" t="s">
        <v>21</v>
      </c>
      <c r="C19" s="205"/>
      <c r="D19" s="252"/>
      <c r="E19" s="22"/>
      <c r="F19" s="42"/>
      <c r="G19" s="26">
        <f>SUM(E19:F19)</f>
        <v>0</v>
      </c>
      <c r="H19" s="22">
        <f t="shared" ref="H19:I21" si="11">ROUND(SUM(E19*$C$10),0)</f>
        <v>0</v>
      </c>
      <c r="I19" s="42">
        <f t="shared" si="11"/>
        <v>0</v>
      </c>
      <c r="J19" s="26">
        <f>SUM(H19:I19)</f>
        <v>0</v>
      </c>
      <c r="K19" s="22">
        <f t="shared" ref="K19:L21" si="12">ROUND(SUM(H19*$C$10),0)</f>
        <v>0</v>
      </c>
      <c r="L19" s="42">
        <f t="shared" si="12"/>
        <v>0</v>
      </c>
      <c r="M19" s="26">
        <f>SUM(K19:L19)</f>
        <v>0</v>
      </c>
      <c r="N19" s="22">
        <f>ROUND(SUM(K19*$C$10),0)</f>
        <v>0</v>
      </c>
      <c r="O19" s="42">
        <f>ROUND(SUM(L19*$C$10),0)</f>
        <v>0</v>
      </c>
      <c r="P19" s="26">
        <f>SUM(N19:O19)</f>
        <v>0</v>
      </c>
      <c r="Q19" s="22">
        <f t="shared" ref="Q19:R21" si="13">ROUND(SUM(N19*$C$10),0)</f>
        <v>0</v>
      </c>
      <c r="R19" s="42">
        <f t="shared" si="13"/>
        <v>0</v>
      </c>
      <c r="S19" s="26">
        <f>SUM(Q19:R19)</f>
        <v>0</v>
      </c>
      <c r="T19" s="24">
        <f>SUM(E19,H19,K19,N19,Q19)</f>
        <v>0</v>
      </c>
      <c r="U19" s="43"/>
      <c r="V19" s="26"/>
    </row>
    <row r="20" spans="1:25" s="32" customFormat="1" ht="16.95" customHeight="1" x14ac:dyDescent="0.25">
      <c r="A20" s="84">
        <v>6008</v>
      </c>
      <c r="B20" s="126" t="s">
        <v>22</v>
      </c>
      <c r="C20" s="226"/>
      <c r="D20" s="256"/>
      <c r="E20" s="80"/>
      <c r="F20" s="148"/>
      <c r="G20" s="30">
        <f>SUM(E20:F20)</f>
        <v>0</v>
      </c>
      <c r="H20" s="80">
        <f t="shared" si="11"/>
        <v>0</v>
      </c>
      <c r="I20" s="148">
        <f t="shared" si="11"/>
        <v>0</v>
      </c>
      <c r="J20" s="30">
        <f>SUM(H20:I20)</f>
        <v>0</v>
      </c>
      <c r="K20" s="80">
        <f t="shared" si="12"/>
        <v>0</v>
      </c>
      <c r="L20" s="148">
        <f t="shared" si="12"/>
        <v>0</v>
      </c>
      <c r="M20" s="30">
        <f>SUM(K20:L20)</f>
        <v>0</v>
      </c>
      <c r="N20" s="33">
        <v>0</v>
      </c>
      <c r="O20" s="148">
        <f>ROUND(SUM(L20*$C$10),0)</f>
        <v>0</v>
      </c>
      <c r="P20" s="30">
        <f>SUM(N20:O20)</f>
        <v>0</v>
      </c>
      <c r="Q20" s="80">
        <f t="shared" si="13"/>
        <v>0</v>
      </c>
      <c r="R20" s="148">
        <f t="shared" si="13"/>
        <v>0</v>
      </c>
      <c r="S20" s="30">
        <f>SUM(Q20:R20)</f>
        <v>0</v>
      </c>
      <c r="T20" s="31">
        <f>SUM(E20,H20,K20,N20,Q20)</f>
        <v>0</v>
      </c>
      <c r="U20" s="46">
        <f t="shared" ref="U20:V23" si="14">SUM(F20,I20,L20,O20,R20)</f>
        <v>0</v>
      </c>
      <c r="V20" s="30">
        <f t="shared" si="14"/>
        <v>0</v>
      </c>
      <c r="Y20" s="32" t="s">
        <v>3</v>
      </c>
    </row>
    <row r="21" spans="1:25" s="2" customFormat="1" ht="15.75" customHeight="1" x14ac:dyDescent="0.3">
      <c r="A21" s="83">
        <v>6020</v>
      </c>
      <c r="B21" s="66" t="s">
        <v>23</v>
      </c>
      <c r="C21" s="205"/>
      <c r="D21" s="252"/>
      <c r="E21" s="22"/>
      <c r="F21" s="42"/>
      <c r="G21" s="26">
        <f>SUM(E21:F21)</f>
        <v>0</v>
      </c>
      <c r="H21" s="22">
        <f>ROUND(SUM(E21*$C$10),0)</f>
        <v>0</v>
      </c>
      <c r="I21" s="42">
        <f t="shared" si="11"/>
        <v>0</v>
      </c>
      <c r="J21" s="26">
        <f>SUM(H21:I21)</f>
        <v>0</v>
      </c>
      <c r="K21" s="22">
        <f t="shared" si="12"/>
        <v>0</v>
      </c>
      <c r="L21" s="42">
        <f t="shared" si="12"/>
        <v>0</v>
      </c>
      <c r="M21" s="26">
        <f>SUM(K21:L21)</f>
        <v>0</v>
      </c>
      <c r="N21" s="22">
        <v>0</v>
      </c>
      <c r="O21" s="42">
        <f>ROUND(SUM(L21*$C$10),0)</f>
        <v>0</v>
      </c>
      <c r="P21" s="26">
        <f>SUM(N21:O21)</f>
        <v>0</v>
      </c>
      <c r="Q21" s="22">
        <f t="shared" si="13"/>
        <v>0</v>
      </c>
      <c r="R21" s="42">
        <f t="shared" si="13"/>
        <v>0</v>
      </c>
      <c r="S21" s="26">
        <f>SUM(Q21:R21)</f>
        <v>0</v>
      </c>
      <c r="T21" s="24">
        <f>SUM(E21,H21,K21,N21,Q21)</f>
        <v>0</v>
      </c>
      <c r="U21" s="43">
        <f t="shared" si="14"/>
        <v>0</v>
      </c>
      <c r="V21" s="26">
        <f t="shared" si="14"/>
        <v>0</v>
      </c>
    </row>
    <row r="22" spans="1:25" ht="15.75" customHeight="1" x14ac:dyDescent="0.3">
      <c r="A22" s="83">
        <v>6000</v>
      </c>
      <c r="B22" s="225" t="s">
        <v>24</v>
      </c>
      <c r="C22" s="225"/>
      <c r="D22" s="253"/>
      <c r="E22" s="39">
        <f>ROUND(SUM(E14:E21),0)</f>
        <v>0</v>
      </c>
      <c r="F22" s="49">
        <f>ROUND(SUM(F14:F21),0)</f>
        <v>0</v>
      </c>
      <c r="G22" s="93">
        <f>SUM(E22:F22)</f>
        <v>0</v>
      </c>
      <c r="H22" s="39">
        <f>ROUND(SUM(H14:H21),0)</f>
        <v>0</v>
      </c>
      <c r="I22" s="49">
        <f>ROUND(SUM(I14:I21),0)</f>
        <v>0</v>
      </c>
      <c r="J22" s="93">
        <f>SUM(H22:I22)</f>
        <v>0</v>
      </c>
      <c r="K22" s="39">
        <f>ROUND(SUM(K14:K21),0)</f>
        <v>0</v>
      </c>
      <c r="L22" s="49">
        <f>ROUND(SUM(L14:L21),0)</f>
        <v>0</v>
      </c>
      <c r="M22" s="93">
        <f>SUM(K22:L22)</f>
        <v>0</v>
      </c>
      <c r="N22" s="39">
        <f>ROUND(SUM(N14:N21),0)</f>
        <v>0</v>
      </c>
      <c r="O22" s="49">
        <f>ROUND(SUM(O14:O21),0)</f>
        <v>0</v>
      </c>
      <c r="P22" s="93">
        <f>SUM(N22:O22)</f>
        <v>0</v>
      </c>
      <c r="Q22" s="39">
        <f>ROUND(SUM(Q14:Q21),0)</f>
        <v>0</v>
      </c>
      <c r="R22" s="49">
        <f>ROUND(SUM(R14:R21),0)</f>
        <v>0</v>
      </c>
      <c r="S22" s="93">
        <f>SUM(Q22:R22)</f>
        <v>0</v>
      </c>
      <c r="T22" s="39">
        <f>SUM(E22,H22,K22,N22,Q22)</f>
        <v>0</v>
      </c>
      <c r="U22" s="49">
        <f t="shared" si="14"/>
        <v>0</v>
      </c>
      <c r="V22" s="93">
        <f t="shared" si="14"/>
        <v>0</v>
      </c>
    </row>
    <row r="23" spans="1:25" ht="15" customHeight="1" x14ac:dyDescent="0.3">
      <c r="A23" s="81">
        <v>6007</v>
      </c>
      <c r="B23" s="17" t="s">
        <v>25</v>
      </c>
      <c r="C23" s="205"/>
      <c r="D23" s="252"/>
      <c r="E23" s="22"/>
      <c r="F23" s="42"/>
      <c r="G23" s="26">
        <f>SUM(E23:F23)</f>
        <v>0</v>
      </c>
      <c r="H23" s="22">
        <f>ROUND(SUM(E23*$C$10),0)</f>
        <v>0</v>
      </c>
      <c r="I23" s="42">
        <f>ROUND(SUM(F23*$C$10),0)</f>
        <v>0</v>
      </c>
      <c r="J23" s="26">
        <f>SUM(H23:I23)</f>
        <v>0</v>
      </c>
      <c r="K23" s="22">
        <f>ROUND(SUM(H23*$C$10),0)</f>
        <v>0</v>
      </c>
      <c r="L23" s="42">
        <f>ROUND(SUM(I23*$C$10),0)</f>
        <v>0</v>
      </c>
      <c r="M23" s="26">
        <f>SUM(K23:L23)</f>
        <v>0</v>
      </c>
      <c r="N23" s="22">
        <f t="shared" ref="N23:O25" si="15">ROUND(SUM(K23*$C$10),0)</f>
        <v>0</v>
      </c>
      <c r="O23" s="42">
        <f t="shared" si="15"/>
        <v>0</v>
      </c>
      <c r="P23" s="26">
        <f>SUM(N23:O23)</f>
        <v>0</v>
      </c>
      <c r="Q23" s="22">
        <f>ROUND(SUM(N23*$C$10),0)</f>
        <v>0</v>
      </c>
      <c r="R23" s="42">
        <f>ROUND(SUM(O23*$C$10),0)</f>
        <v>0</v>
      </c>
      <c r="S23" s="26">
        <f>SUM(Q23:R23)</f>
        <v>0</v>
      </c>
      <c r="T23" s="24">
        <f>SUM(E23,H23,K23,N23,Q23)</f>
        <v>0</v>
      </c>
      <c r="U23" s="43">
        <f t="shared" si="14"/>
        <v>0</v>
      </c>
      <c r="V23" s="26">
        <f t="shared" si="14"/>
        <v>0</v>
      </c>
    </row>
    <row r="24" spans="1:25" ht="15" customHeight="1" x14ac:dyDescent="0.3">
      <c r="A24" s="81">
        <v>6007</v>
      </c>
      <c r="B24" s="17" t="s">
        <v>26</v>
      </c>
      <c r="C24" s="205"/>
      <c r="D24" s="252"/>
      <c r="E24" s="22"/>
      <c r="F24" s="42"/>
      <c r="G24" s="26">
        <f t="shared" si="9"/>
        <v>0</v>
      </c>
      <c r="H24" s="22">
        <f t="shared" ref="H24:I24" si="16">ROUND(SUM(E24*$C$10),0)</f>
        <v>0</v>
      </c>
      <c r="I24" s="42">
        <f t="shared" si="16"/>
        <v>0</v>
      </c>
      <c r="J24" s="26">
        <f t="shared" si="1"/>
        <v>0</v>
      </c>
      <c r="K24" s="22">
        <f t="shared" ref="K24:L24" si="17">ROUND(SUM(H24*$C$10),0)</f>
        <v>0</v>
      </c>
      <c r="L24" s="42">
        <f t="shared" si="17"/>
        <v>0</v>
      </c>
      <c r="M24" s="26">
        <f t="shared" si="3"/>
        <v>0</v>
      </c>
      <c r="N24" s="22">
        <f t="shared" si="15"/>
        <v>0</v>
      </c>
      <c r="O24" s="42">
        <f t="shared" si="15"/>
        <v>0</v>
      </c>
      <c r="P24" s="26">
        <f t="shared" si="5"/>
        <v>0</v>
      </c>
      <c r="Q24" s="22">
        <f t="shared" ref="Q24:R24" si="18">ROUND(SUM(N24*$C$10),0)</f>
        <v>0</v>
      </c>
      <c r="R24" s="42">
        <f t="shared" si="18"/>
        <v>0</v>
      </c>
      <c r="S24" s="26">
        <f t="shared" si="7"/>
        <v>0</v>
      </c>
      <c r="T24" s="24">
        <f t="shared" si="10"/>
        <v>0</v>
      </c>
      <c r="U24" s="43">
        <f t="shared" si="8"/>
        <v>0</v>
      </c>
      <c r="V24" s="26">
        <f t="shared" si="8"/>
        <v>0</v>
      </c>
    </row>
    <row r="25" spans="1:25" ht="15" customHeight="1" x14ac:dyDescent="0.3">
      <c r="A25" s="81">
        <v>6007</v>
      </c>
      <c r="B25" s="17" t="s">
        <v>26</v>
      </c>
      <c r="C25" s="205"/>
      <c r="D25" s="252"/>
      <c r="E25" s="22"/>
      <c r="F25" s="42"/>
      <c r="G25" s="26">
        <f t="shared" ref="G25:G35" si="19">SUM(E25:F25)</f>
        <v>0</v>
      </c>
      <c r="H25" s="22">
        <f>ROUND(SUM(E25*$C$10),0)</f>
        <v>0</v>
      </c>
      <c r="I25" s="42">
        <f>ROUND(SUM(F25*$C$10),0)</f>
        <v>0</v>
      </c>
      <c r="J25" s="26">
        <f t="shared" ref="J25:J35" si="20">SUM(H25:I25)</f>
        <v>0</v>
      </c>
      <c r="K25" s="22">
        <f>ROUND(SUM(H25*$C$10),0)</f>
        <v>0</v>
      </c>
      <c r="L25" s="42">
        <f>ROUND(SUM(I25*$C$10),0)</f>
        <v>0</v>
      </c>
      <c r="M25" s="26">
        <f t="shared" ref="M25:M35" si="21">SUM(K25:L25)</f>
        <v>0</v>
      </c>
      <c r="N25" s="22">
        <f t="shared" si="15"/>
        <v>0</v>
      </c>
      <c r="O25" s="42">
        <f t="shared" si="15"/>
        <v>0</v>
      </c>
      <c r="P25" s="26">
        <f t="shared" ref="P25:P35" si="22">SUM(N25:O25)</f>
        <v>0</v>
      </c>
      <c r="Q25" s="22">
        <f>ROUND(SUM(N25*$C$10),0)</f>
        <v>0</v>
      </c>
      <c r="R25" s="42">
        <f>ROUND(SUM(O25*$C$10),0)</f>
        <v>0</v>
      </c>
      <c r="S25" s="26">
        <f t="shared" ref="S25:S35" si="23">SUM(Q25:R25)</f>
        <v>0</v>
      </c>
      <c r="T25" s="24">
        <f t="shared" ref="T25:T35" si="24">SUM(E25,H25,K25,N25,Q25)</f>
        <v>0</v>
      </c>
      <c r="U25" s="43">
        <f t="shared" ref="U25:U35" si="25">SUM(F25,I25,L25,O25,R25)</f>
        <v>0</v>
      </c>
      <c r="V25" s="26">
        <f t="shared" ref="V25:V35" si="26">SUM(G25,J25,M25,P25,S25)</f>
        <v>0</v>
      </c>
    </row>
    <row r="26" spans="1:25" ht="15.75" customHeight="1" x14ac:dyDescent="0.3">
      <c r="A26" s="83">
        <v>6007</v>
      </c>
      <c r="B26" s="225" t="s">
        <v>27</v>
      </c>
      <c r="C26" s="225"/>
      <c r="D26" s="253"/>
      <c r="E26" s="39">
        <f>ROUND(SUM(E23:E25),0)</f>
        <v>0</v>
      </c>
      <c r="F26" s="49">
        <f>ROUND(SUM(F23:F25),0)</f>
        <v>0</v>
      </c>
      <c r="G26" s="93">
        <f t="shared" si="19"/>
        <v>0</v>
      </c>
      <c r="H26" s="39">
        <f>ROUND(SUM(H23:H25),0)</f>
        <v>0</v>
      </c>
      <c r="I26" s="49">
        <f>ROUND(SUM(I23:I25),0)</f>
        <v>0</v>
      </c>
      <c r="J26" s="93">
        <f t="shared" si="20"/>
        <v>0</v>
      </c>
      <c r="K26" s="39">
        <f>ROUND(SUM(K23:K25),0)</f>
        <v>0</v>
      </c>
      <c r="L26" s="49">
        <f>ROUND(SUM(L23:L25),0)</f>
        <v>0</v>
      </c>
      <c r="M26" s="93">
        <f t="shared" si="21"/>
        <v>0</v>
      </c>
      <c r="N26" s="39">
        <f>ROUND(SUM(N23:N25),0)</f>
        <v>0</v>
      </c>
      <c r="O26" s="49">
        <f>ROUND(SUM(O23:O25),0)</f>
        <v>0</v>
      </c>
      <c r="P26" s="93">
        <f t="shared" si="22"/>
        <v>0</v>
      </c>
      <c r="Q26" s="39">
        <f>ROUND(SUM(Q23:Q25),0)</f>
        <v>0</v>
      </c>
      <c r="R26" s="49">
        <f>ROUND(SUM(R23:R25),0)</f>
        <v>0</v>
      </c>
      <c r="S26" s="93">
        <f t="shared" si="23"/>
        <v>0</v>
      </c>
      <c r="T26" s="39">
        <f t="shared" si="24"/>
        <v>0</v>
      </c>
      <c r="U26" s="49">
        <f t="shared" si="25"/>
        <v>0</v>
      </c>
      <c r="V26" s="93">
        <f t="shared" si="26"/>
        <v>0</v>
      </c>
    </row>
    <row r="27" spans="1:25" ht="15.6" customHeight="1" x14ac:dyDescent="0.3">
      <c r="A27" s="81">
        <v>6024</v>
      </c>
      <c r="B27" s="17" t="s">
        <v>29</v>
      </c>
      <c r="C27" s="205"/>
      <c r="D27" s="252"/>
      <c r="E27" s="22"/>
      <c r="F27" s="42"/>
      <c r="G27" s="26">
        <f t="shared" ref="G27:G28" si="27">SUM(E27:F27)</f>
        <v>0</v>
      </c>
      <c r="H27" s="22">
        <f t="shared" ref="H27:H28" si="28">ROUND(SUM(E27*$C$10),0)</f>
        <v>0</v>
      </c>
      <c r="I27" s="42">
        <f t="shared" ref="I27:I28" si="29">ROUND(SUM(F27*$C$10),0)</f>
        <v>0</v>
      </c>
      <c r="J27" s="26">
        <f t="shared" ref="J27:J28" si="30">SUM(H27:I27)</f>
        <v>0</v>
      </c>
      <c r="K27" s="22">
        <f t="shared" ref="K27:K28" si="31">ROUND(SUM(H27*$C$10),0)</f>
        <v>0</v>
      </c>
      <c r="L27" s="42">
        <f t="shared" ref="L27:L28" si="32">ROUND(SUM(I27*$C$10),0)</f>
        <v>0</v>
      </c>
      <c r="M27" s="26">
        <f t="shared" ref="M27:M28" si="33">SUM(K27:L27)</f>
        <v>0</v>
      </c>
      <c r="N27" s="22">
        <f t="shared" ref="N27:N28" si="34">ROUND(SUM(K27*$C$10),0)</f>
        <v>0</v>
      </c>
      <c r="O27" s="42">
        <f t="shared" ref="O27:O28" si="35">ROUND(SUM(L27*$C$10),0)</f>
        <v>0</v>
      </c>
      <c r="P27" s="26">
        <f t="shared" ref="P27:P28" si="36">SUM(N27:O27)</f>
        <v>0</v>
      </c>
      <c r="Q27" s="22">
        <f t="shared" ref="Q27:Q28" si="37">ROUND(SUM(N27*$C$10),0)</f>
        <v>0</v>
      </c>
      <c r="R27" s="42">
        <f t="shared" ref="R27:R28" si="38">ROUND(SUM(O27*$C$10),0)</f>
        <v>0</v>
      </c>
      <c r="S27" s="26">
        <f t="shared" ref="S27:S28" si="39">SUM(Q27:R27)</f>
        <v>0</v>
      </c>
      <c r="T27" s="24">
        <f t="shared" ref="T27:T28" si="40">SUM(E27,H27,K27,N27,Q27)</f>
        <v>0</v>
      </c>
      <c r="U27" s="43">
        <f t="shared" ref="U27:U28" si="41">SUM(F27,I27,L27,O27,R27)</f>
        <v>0</v>
      </c>
      <c r="V27" s="26">
        <f t="shared" ref="V27:V28" si="42">SUM(G27,J27,M27,P27,S27)</f>
        <v>0</v>
      </c>
    </row>
    <row r="28" spans="1:25" ht="15.6" customHeight="1" x14ac:dyDescent="0.3">
      <c r="A28" s="81" t="s">
        <v>76</v>
      </c>
      <c r="B28" s="17" t="s">
        <v>30</v>
      </c>
      <c r="C28" s="205"/>
      <c r="D28" s="252"/>
      <c r="E28" s="22"/>
      <c r="F28" s="42"/>
      <c r="G28" s="26">
        <f t="shared" si="27"/>
        <v>0</v>
      </c>
      <c r="H28" s="22">
        <f t="shared" si="28"/>
        <v>0</v>
      </c>
      <c r="I28" s="42">
        <f t="shared" si="29"/>
        <v>0</v>
      </c>
      <c r="J28" s="26">
        <f t="shared" si="30"/>
        <v>0</v>
      </c>
      <c r="K28" s="22">
        <f t="shared" si="31"/>
        <v>0</v>
      </c>
      <c r="L28" s="42">
        <f t="shared" si="32"/>
        <v>0</v>
      </c>
      <c r="M28" s="26">
        <f t="shared" si="33"/>
        <v>0</v>
      </c>
      <c r="N28" s="22">
        <f t="shared" si="34"/>
        <v>0</v>
      </c>
      <c r="O28" s="42">
        <f t="shared" si="35"/>
        <v>0</v>
      </c>
      <c r="P28" s="26">
        <f t="shared" si="36"/>
        <v>0</v>
      </c>
      <c r="Q28" s="22">
        <f t="shared" si="37"/>
        <v>0</v>
      </c>
      <c r="R28" s="42">
        <f t="shared" si="38"/>
        <v>0</v>
      </c>
      <c r="S28" s="26">
        <f t="shared" si="39"/>
        <v>0</v>
      </c>
      <c r="T28" s="24">
        <f t="shared" si="40"/>
        <v>0</v>
      </c>
      <c r="U28" s="43">
        <f t="shared" si="41"/>
        <v>0</v>
      </c>
      <c r="V28" s="26">
        <f t="shared" si="42"/>
        <v>0</v>
      </c>
    </row>
    <row r="29" spans="1:25" ht="15.6" customHeight="1" x14ac:dyDescent="0.3">
      <c r="A29" s="81" t="s">
        <v>76</v>
      </c>
      <c r="B29" s="17" t="s">
        <v>28</v>
      </c>
      <c r="C29" s="205"/>
      <c r="D29" s="252"/>
      <c r="E29" s="22"/>
      <c r="F29" s="42"/>
      <c r="G29" s="26">
        <f t="shared" si="19"/>
        <v>0</v>
      </c>
      <c r="H29" s="22">
        <f t="shared" ref="H29:I29" si="43">ROUND(SUM(E29*$C$10),0)</f>
        <v>0</v>
      </c>
      <c r="I29" s="42">
        <f t="shared" si="43"/>
        <v>0</v>
      </c>
      <c r="J29" s="26">
        <f t="shared" si="20"/>
        <v>0</v>
      </c>
      <c r="K29" s="22">
        <f t="shared" ref="K29:L29" si="44">ROUND(SUM(H29*$C$10),0)</f>
        <v>0</v>
      </c>
      <c r="L29" s="42">
        <f t="shared" si="44"/>
        <v>0</v>
      </c>
      <c r="M29" s="26">
        <f t="shared" si="21"/>
        <v>0</v>
      </c>
      <c r="N29" s="22">
        <f t="shared" ref="N29:O29" si="45">ROUND(SUM(K29*$C$10),0)</f>
        <v>0</v>
      </c>
      <c r="O29" s="42">
        <f t="shared" si="45"/>
        <v>0</v>
      </c>
      <c r="P29" s="26">
        <f t="shared" si="22"/>
        <v>0</v>
      </c>
      <c r="Q29" s="22">
        <f t="shared" ref="Q29:R29" si="46">ROUND(SUM(N29*$C$10),0)</f>
        <v>0</v>
      </c>
      <c r="R29" s="42">
        <f t="shared" si="46"/>
        <v>0</v>
      </c>
      <c r="S29" s="26">
        <f t="shared" si="23"/>
        <v>0</v>
      </c>
      <c r="T29" s="24">
        <f t="shared" si="24"/>
        <v>0</v>
      </c>
      <c r="U29" s="43">
        <f t="shared" si="25"/>
        <v>0</v>
      </c>
      <c r="V29" s="26">
        <f t="shared" si="26"/>
        <v>0</v>
      </c>
    </row>
    <row r="30" spans="1:25" ht="15.75" customHeight="1" x14ac:dyDescent="0.3">
      <c r="A30" s="83">
        <v>6024</v>
      </c>
      <c r="B30" s="225" t="s">
        <v>31</v>
      </c>
      <c r="C30" s="225"/>
      <c r="D30" s="253"/>
      <c r="E30" s="39">
        <f>SUM(E27:E29)</f>
        <v>0</v>
      </c>
      <c r="F30" s="49">
        <f>SUM(F27:F29)</f>
        <v>0</v>
      </c>
      <c r="G30" s="93">
        <f t="shared" si="19"/>
        <v>0</v>
      </c>
      <c r="H30" s="39">
        <f>SUM(H27:H29)</f>
        <v>0</v>
      </c>
      <c r="I30" s="49">
        <f>SUM(I27:I29)</f>
        <v>0</v>
      </c>
      <c r="J30" s="93">
        <f t="shared" si="20"/>
        <v>0</v>
      </c>
      <c r="K30" s="39">
        <f>SUM(K27:K29)</f>
        <v>0</v>
      </c>
      <c r="L30" s="49">
        <f>SUM(L27:L29)</f>
        <v>0</v>
      </c>
      <c r="M30" s="93">
        <f t="shared" si="21"/>
        <v>0</v>
      </c>
      <c r="N30" s="39">
        <f>SUM(N27:N29)</f>
        <v>0</v>
      </c>
      <c r="O30" s="49">
        <f>SUM(O27:O29)</f>
        <v>0</v>
      </c>
      <c r="P30" s="93">
        <f t="shared" si="22"/>
        <v>0</v>
      </c>
      <c r="Q30" s="39">
        <f>SUM(Q27:Q29)</f>
        <v>0</v>
      </c>
      <c r="R30" s="49">
        <f>SUM(R27:R29)</f>
        <v>0</v>
      </c>
      <c r="S30" s="93">
        <f t="shared" si="23"/>
        <v>0</v>
      </c>
      <c r="T30" s="39">
        <f t="shared" si="24"/>
        <v>0</v>
      </c>
      <c r="U30" s="49">
        <f t="shared" si="25"/>
        <v>0</v>
      </c>
      <c r="V30" s="93">
        <f t="shared" si="26"/>
        <v>0</v>
      </c>
    </row>
    <row r="31" spans="1:25" ht="15" customHeight="1" x14ac:dyDescent="0.3">
      <c r="A31" s="81">
        <v>6195</v>
      </c>
      <c r="B31" s="257" t="s">
        <v>32</v>
      </c>
      <c r="C31" s="257"/>
      <c r="D31" s="165">
        <v>0.2331</v>
      </c>
      <c r="E31" s="27">
        <f>ROUND($D$31*SUM(E22),0)</f>
        <v>0</v>
      </c>
      <c r="F31" s="45">
        <f>ROUND($D$31*SUM(F22),0)</f>
        <v>0</v>
      </c>
      <c r="G31" s="26">
        <f t="shared" si="19"/>
        <v>0</v>
      </c>
      <c r="H31" s="27">
        <f>ROUND($D$31*SUM(H22),0)</f>
        <v>0</v>
      </c>
      <c r="I31" s="45">
        <f>ROUND($D$31*SUM(I22),0)</f>
        <v>0</v>
      </c>
      <c r="J31" s="26">
        <f t="shared" si="20"/>
        <v>0</v>
      </c>
      <c r="K31" s="27">
        <f>ROUND($D$31*SUM(K22),0)</f>
        <v>0</v>
      </c>
      <c r="L31" s="45">
        <f>ROUND($D$31*SUM(L22),0)</f>
        <v>0</v>
      </c>
      <c r="M31" s="26">
        <f t="shared" si="21"/>
        <v>0</v>
      </c>
      <c r="N31" s="27">
        <f>ROUND($D$31*SUM(N22),0)</f>
        <v>0</v>
      </c>
      <c r="O31" s="45">
        <f>ROUND($D$31*SUM(O22),0)</f>
        <v>0</v>
      </c>
      <c r="P31" s="26">
        <f t="shared" si="22"/>
        <v>0</v>
      </c>
      <c r="Q31" s="27">
        <f>ROUND($D$31*SUM(Q22),0)</f>
        <v>0</v>
      </c>
      <c r="R31" s="45">
        <f>ROUND($D$31*SUM(R22),0)</f>
        <v>0</v>
      </c>
      <c r="S31" s="26">
        <f t="shared" si="23"/>
        <v>0</v>
      </c>
      <c r="T31" s="24">
        <f t="shared" si="24"/>
        <v>0</v>
      </c>
      <c r="U31" s="43">
        <f t="shared" si="25"/>
        <v>0</v>
      </c>
      <c r="V31" s="26">
        <f t="shared" si="26"/>
        <v>0</v>
      </c>
    </row>
    <row r="32" spans="1:25" ht="15" customHeight="1" x14ac:dyDescent="0.3">
      <c r="A32" s="81">
        <v>6195</v>
      </c>
      <c r="B32" s="257" t="s">
        <v>71</v>
      </c>
      <c r="C32" s="257"/>
      <c r="D32" s="165">
        <v>0.2331</v>
      </c>
      <c r="E32" s="27">
        <f>ROUND($D$32*E26,0)</f>
        <v>0</v>
      </c>
      <c r="F32" s="45">
        <f>ROUND($D$32*F26,0)</f>
        <v>0</v>
      </c>
      <c r="G32" s="26">
        <f t="shared" si="19"/>
        <v>0</v>
      </c>
      <c r="H32" s="27">
        <f>ROUND($D$32*H26,0)</f>
        <v>0</v>
      </c>
      <c r="I32" s="45">
        <f>ROUND($D$32*I26,0)</f>
        <v>0</v>
      </c>
      <c r="J32" s="26">
        <f t="shared" si="20"/>
        <v>0</v>
      </c>
      <c r="K32" s="27">
        <f>ROUND($D$32*K26,0)</f>
        <v>0</v>
      </c>
      <c r="L32" s="45">
        <f>ROUND($D$32*L26,0)</f>
        <v>0</v>
      </c>
      <c r="M32" s="26">
        <f t="shared" si="21"/>
        <v>0</v>
      </c>
      <c r="N32" s="27">
        <f>ROUND($D$32*N26,0)</f>
        <v>0</v>
      </c>
      <c r="O32" s="45">
        <f>ROUND($D$32*O26,0)</f>
        <v>0</v>
      </c>
      <c r="P32" s="26">
        <f t="shared" si="22"/>
        <v>0</v>
      </c>
      <c r="Q32" s="27">
        <f>ROUND($D$32*Q26,0)</f>
        <v>0</v>
      </c>
      <c r="R32" s="45">
        <f>ROUND($D$32*R26,0)</f>
        <v>0</v>
      </c>
      <c r="S32" s="26">
        <f t="shared" si="23"/>
        <v>0</v>
      </c>
      <c r="T32" s="24">
        <f t="shared" si="24"/>
        <v>0</v>
      </c>
      <c r="U32" s="43">
        <f t="shared" si="25"/>
        <v>0</v>
      </c>
      <c r="V32" s="26">
        <f t="shared" si="26"/>
        <v>0</v>
      </c>
    </row>
    <row r="33" spans="1:22" ht="15" customHeight="1" x14ac:dyDescent="0.3">
      <c r="A33" s="81">
        <v>6195</v>
      </c>
      <c r="B33" s="257" t="s">
        <v>34</v>
      </c>
      <c r="C33" s="257"/>
      <c r="D33" s="165">
        <v>9.7999999999999997E-3</v>
      </c>
      <c r="E33" s="27">
        <f>ROUND($D$33*(E30),0)</f>
        <v>0</v>
      </c>
      <c r="F33" s="45">
        <f>ROUND($D$33*(F30),0)</f>
        <v>0</v>
      </c>
      <c r="G33" s="26">
        <f>SUM(E33:F33)</f>
        <v>0</v>
      </c>
      <c r="H33" s="27">
        <f>ROUND($D$33*(H30),0)</f>
        <v>0</v>
      </c>
      <c r="I33" s="45">
        <f>ROUND($D$33*(I30),0)</f>
        <v>0</v>
      </c>
      <c r="J33" s="26">
        <f>SUM(H33:I33)</f>
        <v>0</v>
      </c>
      <c r="K33" s="27">
        <f>ROUND($D$33*(K30),0)</f>
        <v>0</v>
      </c>
      <c r="L33" s="45">
        <f>ROUND($D$33*(L30),0)</f>
        <v>0</v>
      </c>
      <c r="M33" s="26">
        <f>SUM(K33:L33)</f>
        <v>0</v>
      </c>
      <c r="N33" s="27">
        <f>ROUND($D$33*(N30),0)</f>
        <v>0</v>
      </c>
      <c r="O33" s="45">
        <f>ROUND($D$33*(O30),0)</f>
        <v>0</v>
      </c>
      <c r="P33" s="26">
        <f>SUM(N33:O33)</f>
        <v>0</v>
      </c>
      <c r="Q33" s="27">
        <f>ROUND($D$33*(Q30),0)</f>
        <v>0</v>
      </c>
      <c r="R33" s="45">
        <f>ROUND($D$33*(R30),0)</f>
        <v>0</v>
      </c>
      <c r="S33" s="26">
        <f t="shared" si="23"/>
        <v>0</v>
      </c>
      <c r="T33" s="24">
        <f t="shared" si="24"/>
        <v>0</v>
      </c>
      <c r="U33" s="43">
        <f t="shared" si="25"/>
        <v>0</v>
      </c>
      <c r="V33" s="26">
        <f t="shared" si="26"/>
        <v>0</v>
      </c>
    </row>
    <row r="34" spans="1:22" s="2" customFormat="1" ht="15.75" customHeight="1" x14ac:dyDescent="0.3">
      <c r="A34" s="83">
        <v>6195</v>
      </c>
      <c r="B34" s="225" t="s">
        <v>35</v>
      </c>
      <c r="C34" s="225"/>
      <c r="D34" s="253"/>
      <c r="E34" s="39">
        <f>ROUND(SUM(E31:E33),0)</f>
        <v>0</v>
      </c>
      <c r="F34" s="49">
        <f>ROUND(SUM(F31:F33),0)</f>
        <v>0</v>
      </c>
      <c r="G34" s="93">
        <f t="shared" si="19"/>
        <v>0</v>
      </c>
      <c r="H34" s="39">
        <f>ROUND(SUM(H31:H33),0)</f>
        <v>0</v>
      </c>
      <c r="I34" s="49">
        <f>ROUND(SUM(I31:I33),0)</f>
        <v>0</v>
      </c>
      <c r="J34" s="93">
        <f t="shared" si="20"/>
        <v>0</v>
      </c>
      <c r="K34" s="39">
        <f>ROUND(SUM(K31:K33),0)</f>
        <v>0</v>
      </c>
      <c r="L34" s="49">
        <f>ROUND(SUM(L31:L33),0)</f>
        <v>0</v>
      </c>
      <c r="M34" s="93">
        <f t="shared" si="21"/>
        <v>0</v>
      </c>
      <c r="N34" s="39">
        <f>ROUND(SUM(N31:N33),0)</f>
        <v>0</v>
      </c>
      <c r="O34" s="49">
        <f>ROUND(SUM(O31:O33),0)</f>
        <v>0</v>
      </c>
      <c r="P34" s="93">
        <f t="shared" si="22"/>
        <v>0</v>
      </c>
      <c r="Q34" s="39">
        <f>ROUND(SUM(Q31:Q33),0)</f>
        <v>0</v>
      </c>
      <c r="R34" s="49">
        <f>ROUND(SUM(R31:R33),0)</f>
        <v>0</v>
      </c>
      <c r="S34" s="93">
        <f t="shared" si="23"/>
        <v>0</v>
      </c>
      <c r="T34" s="39">
        <f t="shared" si="24"/>
        <v>0</v>
      </c>
      <c r="U34" s="49">
        <f t="shared" si="25"/>
        <v>0</v>
      </c>
      <c r="V34" s="93">
        <f t="shared" si="26"/>
        <v>0</v>
      </c>
    </row>
    <row r="35" spans="1:22" s="2" customFormat="1" ht="15.75" customHeight="1" thickBot="1" x14ac:dyDescent="0.35">
      <c r="A35" s="83"/>
      <c r="B35" s="225" t="s">
        <v>36</v>
      </c>
      <c r="C35" s="225"/>
      <c r="D35" s="253"/>
      <c r="E35" s="41">
        <f>SUM(E22,E26,E30,E34)</f>
        <v>0</v>
      </c>
      <c r="F35" s="41">
        <f>SUM(F22,F26,F30,F34)</f>
        <v>0</v>
      </c>
      <c r="G35" s="92">
        <f t="shared" si="19"/>
        <v>0</v>
      </c>
      <c r="H35" s="41">
        <f>SUM(H22,H26,H30,H34)</f>
        <v>0</v>
      </c>
      <c r="I35" s="41">
        <f>SUM(I22,I26,I30,I34)</f>
        <v>0</v>
      </c>
      <c r="J35" s="92">
        <f t="shared" si="20"/>
        <v>0</v>
      </c>
      <c r="K35" s="41">
        <f>SUM(K22,K26,K30,K34)</f>
        <v>0</v>
      </c>
      <c r="L35" s="41">
        <f>SUM(L22,L26,L30,L34)</f>
        <v>0</v>
      </c>
      <c r="M35" s="92">
        <f t="shared" si="21"/>
        <v>0</v>
      </c>
      <c r="N35" s="41">
        <f>SUM(N22,N26,N30,N34)</f>
        <v>0</v>
      </c>
      <c r="O35" s="41">
        <f>SUM(O22,O26,O30,O34)</f>
        <v>0</v>
      </c>
      <c r="P35" s="92">
        <f t="shared" si="22"/>
        <v>0</v>
      </c>
      <c r="Q35" s="41">
        <f>SUM(Q22,Q26,Q30,Q34)</f>
        <v>0</v>
      </c>
      <c r="R35" s="41">
        <f>SUM(R22,R26,R30,R34)</f>
        <v>0</v>
      </c>
      <c r="S35" s="92">
        <f t="shared" si="23"/>
        <v>0</v>
      </c>
      <c r="T35" s="41">
        <f t="shared" si="24"/>
        <v>0</v>
      </c>
      <c r="U35" s="91">
        <f t="shared" si="25"/>
        <v>0</v>
      </c>
      <c r="V35" s="92">
        <f t="shared" si="26"/>
        <v>0</v>
      </c>
    </row>
    <row r="36" spans="1:22" s="2" customFormat="1" ht="11.4" customHeight="1" thickBot="1" x14ac:dyDescent="0.35">
      <c r="A36" s="83"/>
      <c r="D36" s="90"/>
      <c r="E36" s="87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87"/>
    </row>
    <row r="37" spans="1:22" ht="15" customHeight="1" x14ac:dyDescent="0.3">
      <c r="A37" s="82" t="s">
        <v>37</v>
      </c>
      <c r="B37" s="210" t="s">
        <v>38</v>
      </c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43"/>
    </row>
    <row r="38" spans="1:22" ht="15" customHeight="1" x14ac:dyDescent="0.3">
      <c r="A38" s="82"/>
      <c r="B38" s="85" t="s">
        <v>39</v>
      </c>
      <c r="C38" s="218"/>
      <c r="D38" s="258"/>
      <c r="E38" s="128"/>
      <c r="F38" s="153"/>
      <c r="G38" s="26">
        <f t="shared" ref="G38:G57" si="47">SUM(E38:F38)</f>
        <v>0</v>
      </c>
      <c r="H38" s="128"/>
      <c r="I38" s="153"/>
      <c r="J38" s="26">
        <f t="shared" ref="J38:J55" si="48">SUM(H38:I38)</f>
        <v>0</v>
      </c>
      <c r="K38" s="128"/>
      <c r="L38" s="153"/>
      <c r="M38" s="26">
        <f t="shared" ref="M38:M57" si="49">SUM(K38:L38)</f>
        <v>0</v>
      </c>
      <c r="N38" s="128"/>
      <c r="O38" s="153"/>
      <c r="P38" s="26">
        <f t="shared" ref="P38:P57" si="50">SUM(N38:O38)</f>
        <v>0</v>
      </c>
      <c r="Q38" s="128"/>
      <c r="R38" s="153"/>
      <c r="S38" s="26">
        <f t="shared" ref="S38:S57" si="51">SUM(Q38:R38)</f>
        <v>0</v>
      </c>
      <c r="T38" s="24">
        <f t="shared" ref="T38:T57" si="52">SUM(E38,H38,K38,N38,Q38)</f>
        <v>0</v>
      </c>
      <c r="U38" s="43">
        <f t="shared" ref="U38:U55" si="53">SUM(F38,I38,L38,O38,R38)</f>
        <v>0</v>
      </c>
      <c r="V38" s="26">
        <f t="shared" ref="V38:V56" si="54">SUM(G38,J38,M38,P38,S38)</f>
        <v>0</v>
      </c>
    </row>
    <row r="39" spans="1:22" ht="15.75" customHeight="1" x14ac:dyDescent="0.3">
      <c r="A39" s="83"/>
      <c r="B39" s="85" t="s">
        <v>40</v>
      </c>
      <c r="C39" s="205"/>
      <c r="D39" s="252"/>
      <c r="E39" s="22"/>
      <c r="F39" s="42"/>
      <c r="G39" s="26">
        <f t="shared" si="47"/>
        <v>0</v>
      </c>
      <c r="H39" s="25"/>
      <c r="I39" s="44"/>
      <c r="J39" s="26">
        <f t="shared" si="48"/>
        <v>0</v>
      </c>
      <c r="K39" s="25"/>
      <c r="L39" s="44"/>
      <c r="M39" s="26">
        <f t="shared" si="49"/>
        <v>0</v>
      </c>
      <c r="N39" s="25"/>
      <c r="O39" s="44"/>
      <c r="P39" s="26">
        <f t="shared" si="50"/>
        <v>0</v>
      </c>
      <c r="Q39" s="25"/>
      <c r="R39" s="44"/>
      <c r="S39" s="26">
        <f t="shared" si="51"/>
        <v>0</v>
      </c>
      <c r="T39" s="24">
        <f t="shared" si="52"/>
        <v>0</v>
      </c>
      <c r="U39" s="43">
        <f t="shared" si="53"/>
        <v>0</v>
      </c>
      <c r="V39" s="26">
        <f t="shared" si="54"/>
        <v>0</v>
      </c>
    </row>
    <row r="40" spans="1:22" ht="15.75" customHeight="1" x14ac:dyDescent="0.3">
      <c r="A40" s="83">
        <v>6900</v>
      </c>
      <c r="B40" s="85" t="s">
        <v>41</v>
      </c>
      <c r="C40" s="205"/>
      <c r="D40" s="252"/>
      <c r="E40" s="22"/>
      <c r="F40" s="42"/>
      <c r="G40" s="26">
        <f t="shared" si="47"/>
        <v>0</v>
      </c>
      <c r="H40" s="25"/>
      <c r="I40" s="44"/>
      <c r="J40" s="26">
        <f t="shared" si="48"/>
        <v>0</v>
      </c>
      <c r="K40" s="25"/>
      <c r="L40" s="44"/>
      <c r="M40" s="26">
        <f t="shared" si="49"/>
        <v>0</v>
      </c>
      <c r="N40" s="25"/>
      <c r="O40" s="44"/>
      <c r="P40" s="26">
        <f t="shared" si="50"/>
        <v>0</v>
      </c>
      <c r="Q40" s="25"/>
      <c r="R40" s="44"/>
      <c r="S40" s="26">
        <f t="shared" si="51"/>
        <v>0</v>
      </c>
      <c r="T40" s="24">
        <f t="shared" si="52"/>
        <v>0</v>
      </c>
      <c r="U40" s="43">
        <f t="shared" si="53"/>
        <v>0</v>
      </c>
      <c r="V40" s="26">
        <f t="shared" si="54"/>
        <v>0</v>
      </c>
    </row>
    <row r="41" spans="1:22" ht="15.75" customHeight="1" x14ac:dyDescent="0.3">
      <c r="A41" s="83">
        <v>6905</v>
      </c>
      <c r="B41" s="85" t="s">
        <v>42</v>
      </c>
      <c r="C41" s="205"/>
      <c r="D41" s="252"/>
      <c r="E41" s="22"/>
      <c r="F41" s="42"/>
      <c r="G41" s="26">
        <f t="shared" si="47"/>
        <v>0</v>
      </c>
      <c r="H41" s="25"/>
      <c r="I41" s="44"/>
      <c r="J41" s="26">
        <f t="shared" si="48"/>
        <v>0</v>
      </c>
      <c r="K41" s="25"/>
      <c r="L41" s="44"/>
      <c r="M41" s="26">
        <f t="shared" si="49"/>
        <v>0</v>
      </c>
      <c r="N41" s="25"/>
      <c r="O41" s="44"/>
      <c r="P41" s="26">
        <f t="shared" si="50"/>
        <v>0</v>
      </c>
      <c r="Q41" s="25"/>
      <c r="R41" s="44"/>
      <c r="S41" s="26">
        <f t="shared" si="51"/>
        <v>0</v>
      </c>
      <c r="T41" s="24">
        <f t="shared" si="52"/>
        <v>0</v>
      </c>
      <c r="U41" s="43">
        <f t="shared" si="53"/>
        <v>0</v>
      </c>
      <c r="V41" s="26">
        <f t="shared" si="54"/>
        <v>0</v>
      </c>
    </row>
    <row r="42" spans="1:22" ht="15.75" customHeight="1" x14ac:dyDescent="0.3">
      <c r="A42" s="83">
        <v>6910</v>
      </c>
      <c r="B42" s="85" t="s">
        <v>43</v>
      </c>
      <c r="C42" s="205"/>
      <c r="D42" s="252"/>
      <c r="E42" s="22"/>
      <c r="F42" s="42"/>
      <c r="G42" s="26">
        <f t="shared" si="47"/>
        <v>0</v>
      </c>
      <c r="H42" s="25"/>
      <c r="I42" s="44"/>
      <c r="J42" s="26">
        <f t="shared" si="48"/>
        <v>0</v>
      </c>
      <c r="K42" s="25"/>
      <c r="L42" s="44"/>
      <c r="M42" s="26">
        <f t="shared" si="49"/>
        <v>0</v>
      </c>
      <c r="N42" s="25"/>
      <c r="O42" s="44"/>
      <c r="P42" s="26">
        <f t="shared" si="50"/>
        <v>0</v>
      </c>
      <c r="Q42" s="25"/>
      <c r="R42" s="44"/>
      <c r="S42" s="26">
        <f t="shared" si="51"/>
        <v>0</v>
      </c>
      <c r="T42" s="24">
        <f t="shared" si="52"/>
        <v>0</v>
      </c>
      <c r="U42" s="43">
        <f t="shared" si="53"/>
        <v>0</v>
      </c>
      <c r="V42" s="26">
        <f t="shared" si="54"/>
        <v>0</v>
      </c>
    </row>
    <row r="43" spans="1:22" ht="15.75" customHeight="1" x14ac:dyDescent="0.3">
      <c r="A43" s="83">
        <v>6910</v>
      </c>
      <c r="B43" s="85" t="s">
        <v>86</v>
      </c>
      <c r="C43" s="205"/>
      <c r="D43" s="252"/>
      <c r="E43" s="22"/>
      <c r="F43" s="42"/>
      <c r="G43" s="26">
        <f t="shared" ref="G43" si="55">SUM(E43:F43)</f>
        <v>0</v>
      </c>
      <c r="H43" s="25"/>
      <c r="I43" s="44"/>
      <c r="J43" s="26">
        <f t="shared" ref="J43" si="56">SUM(H43:I43)</f>
        <v>0</v>
      </c>
      <c r="K43" s="25"/>
      <c r="L43" s="44"/>
      <c r="M43" s="26">
        <f t="shared" ref="M43" si="57">SUM(K43:L43)</f>
        <v>0</v>
      </c>
      <c r="N43" s="25"/>
      <c r="O43" s="44"/>
      <c r="P43" s="26">
        <f t="shared" ref="P43" si="58">SUM(N43:O43)</f>
        <v>0</v>
      </c>
      <c r="Q43" s="25"/>
      <c r="R43" s="44"/>
      <c r="S43" s="26">
        <f t="shared" ref="S43" si="59">SUM(Q43:R43)</f>
        <v>0</v>
      </c>
      <c r="T43" s="24">
        <f t="shared" ref="T43" si="60">SUM(E43,H43,K43,N43,Q43)</f>
        <v>0</v>
      </c>
      <c r="U43" s="43">
        <f t="shared" ref="U43" si="61">SUM(F43,I43,L43,O43,R43)</f>
        <v>0</v>
      </c>
      <c r="V43" s="26">
        <f t="shared" ref="V43" si="62">SUM(G43,J43,M43,P43,S43)</f>
        <v>0</v>
      </c>
    </row>
    <row r="44" spans="1:22" ht="15.75" customHeight="1" x14ac:dyDescent="0.3">
      <c r="A44" s="83"/>
      <c r="B44" s="85" t="s">
        <v>44</v>
      </c>
      <c r="C44" s="205"/>
      <c r="D44" s="252"/>
      <c r="E44" s="22"/>
      <c r="F44" s="42"/>
      <c r="G44" s="26">
        <f t="shared" si="47"/>
        <v>0</v>
      </c>
      <c r="H44" s="25"/>
      <c r="I44" s="44"/>
      <c r="J44" s="26">
        <f t="shared" si="48"/>
        <v>0</v>
      </c>
      <c r="K44" s="25"/>
      <c r="L44" s="44"/>
      <c r="M44" s="26">
        <f t="shared" si="49"/>
        <v>0</v>
      </c>
      <c r="N44" s="25"/>
      <c r="O44" s="44"/>
      <c r="P44" s="26">
        <f t="shared" si="50"/>
        <v>0</v>
      </c>
      <c r="Q44" s="25"/>
      <c r="R44" s="44"/>
      <c r="S44" s="26">
        <f t="shared" si="51"/>
        <v>0</v>
      </c>
      <c r="T44" s="24">
        <f t="shared" si="52"/>
        <v>0</v>
      </c>
      <c r="U44" s="43">
        <f t="shared" si="53"/>
        <v>0</v>
      </c>
      <c r="V44" s="26">
        <f t="shared" si="54"/>
        <v>0</v>
      </c>
    </row>
    <row r="45" spans="1:22" ht="15.75" customHeight="1" x14ac:dyDescent="0.3">
      <c r="A45" s="83"/>
      <c r="B45" s="85" t="s">
        <v>45</v>
      </c>
      <c r="C45" s="205"/>
      <c r="D45" s="252"/>
      <c r="E45" s="22"/>
      <c r="F45" s="42"/>
      <c r="G45" s="26">
        <f t="shared" ref="G45" si="63">SUM(E45:F45)</f>
        <v>0</v>
      </c>
      <c r="H45" s="25"/>
      <c r="I45" s="44"/>
      <c r="J45" s="26">
        <f t="shared" ref="J45" si="64">SUM(H45:I45)</f>
        <v>0</v>
      </c>
      <c r="K45" s="25"/>
      <c r="L45" s="44"/>
      <c r="M45" s="26">
        <f t="shared" ref="M45" si="65">SUM(K45:L45)</f>
        <v>0</v>
      </c>
      <c r="N45" s="25"/>
      <c r="O45" s="44"/>
      <c r="P45" s="26">
        <f t="shared" ref="P45" si="66">SUM(N45:O45)</f>
        <v>0</v>
      </c>
      <c r="Q45" s="25"/>
      <c r="R45" s="44"/>
      <c r="S45" s="26">
        <f t="shared" ref="S45" si="67">SUM(Q45:R45)</f>
        <v>0</v>
      </c>
      <c r="T45" s="24">
        <f t="shared" ref="T45" si="68">SUM(E45,H45,K45,N45,Q45)</f>
        <v>0</v>
      </c>
      <c r="U45" s="43">
        <f t="shared" ref="U45" si="69">SUM(F45,I45,L45,O45,R45)</f>
        <v>0</v>
      </c>
      <c r="V45" s="26">
        <f t="shared" ref="V45" si="70">SUM(G45,J45,M45,P45,S45)</f>
        <v>0</v>
      </c>
    </row>
    <row r="46" spans="1:22" ht="15.75" customHeight="1" x14ac:dyDescent="0.3">
      <c r="A46" s="83"/>
      <c r="B46" s="85" t="s">
        <v>45</v>
      </c>
      <c r="C46" s="205"/>
      <c r="D46" s="252"/>
      <c r="E46" s="22"/>
      <c r="F46" s="42"/>
      <c r="G46" s="26">
        <f t="shared" si="47"/>
        <v>0</v>
      </c>
      <c r="H46" s="25"/>
      <c r="I46" s="44"/>
      <c r="J46" s="26">
        <f t="shared" si="48"/>
        <v>0</v>
      </c>
      <c r="K46" s="25"/>
      <c r="L46" s="44"/>
      <c r="M46" s="26">
        <f t="shared" si="49"/>
        <v>0</v>
      </c>
      <c r="N46" s="25"/>
      <c r="O46" s="44"/>
      <c r="P46" s="26">
        <f t="shared" si="50"/>
        <v>0</v>
      </c>
      <c r="Q46" s="25"/>
      <c r="R46" s="44"/>
      <c r="S46" s="26">
        <f t="shared" si="51"/>
        <v>0</v>
      </c>
      <c r="T46" s="24">
        <f t="shared" si="52"/>
        <v>0</v>
      </c>
      <c r="U46" s="43">
        <f t="shared" si="53"/>
        <v>0</v>
      </c>
      <c r="V46" s="26">
        <f t="shared" si="54"/>
        <v>0</v>
      </c>
    </row>
    <row r="47" spans="1:22" ht="15.75" customHeight="1" x14ac:dyDescent="0.3">
      <c r="A47" s="83">
        <v>7010</v>
      </c>
      <c r="B47" s="85" t="s">
        <v>46</v>
      </c>
      <c r="C47" s="205"/>
      <c r="D47" s="252"/>
      <c r="E47" s="22"/>
      <c r="F47" s="42"/>
      <c r="G47" s="26">
        <f t="shared" si="47"/>
        <v>0</v>
      </c>
      <c r="H47" s="25"/>
      <c r="I47" s="44"/>
      <c r="J47" s="26">
        <f t="shared" si="48"/>
        <v>0</v>
      </c>
      <c r="K47" s="25"/>
      <c r="L47" s="44"/>
      <c r="M47" s="26">
        <f t="shared" si="49"/>
        <v>0</v>
      </c>
      <c r="N47" s="25"/>
      <c r="O47" s="44"/>
      <c r="P47" s="26">
        <f t="shared" si="50"/>
        <v>0</v>
      </c>
      <c r="Q47" s="25"/>
      <c r="R47" s="44"/>
      <c r="S47" s="26">
        <f t="shared" si="51"/>
        <v>0</v>
      </c>
      <c r="T47" s="24">
        <f t="shared" si="52"/>
        <v>0</v>
      </c>
      <c r="U47" s="43">
        <f t="shared" si="53"/>
        <v>0</v>
      </c>
      <c r="V47" s="26">
        <f t="shared" si="54"/>
        <v>0</v>
      </c>
    </row>
    <row r="48" spans="1:22" ht="15.75" customHeight="1" x14ac:dyDescent="0.3">
      <c r="A48" s="83">
        <v>6500</v>
      </c>
      <c r="B48" s="85" t="s">
        <v>47</v>
      </c>
      <c r="C48" s="205"/>
      <c r="D48" s="252"/>
      <c r="E48" s="22"/>
      <c r="F48" s="42"/>
      <c r="G48" s="26">
        <f t="shared" si="47"/>
        <v>0</v>
      </c>
      <c r="H48" s="25"/>
      <c r="I48" s="44"/>
      <c r="J48" s="26">
        <f t="shared" si="48"/>
        <v>0</v>
      </c>
      <c r="K48" s="25"/>
      <c r="L48" s="44"/>
      <c r="M48" s="26">
        <f t="shared" si="49"/>
        <v>0</v>
      </c>
      <c r="N48" s="25"/>
      <c r="O48" s="44"/>
      <c r="P48" s="26">
        <f t="shared" si="50"/>
        <v>0</v>
      </c>
      <c r="Q48" s="25"/>
      <c r="R48" s="44"/>
      <c r="S48" s="26">
        <f t="shared" si="51"/>
        <v>0</v>
      </c>
      <c r="T48" s="24">
        <f t="shared" si="52"/>
        <v>0</v>
      </c>
      <c r="U48" s="43">
        <f t="shared" si="53"/>
        <v>0</v>
      </c>
      <c r="V48" s="26">
        <f t="shared" si="54"/>
        <v>0</v>
      </c>
    </row>
    <row r="49" spans="1:26" ht="15.75" customHeight="1" x14ac:dyDescent="0.3">
      <c r="A49" s="83"/>
      <c r="B49" s="85" t="s">
        <v>48</v>
      </c>
      <c r="C49" s="205"/>
      <c r="D49" s="252"/>
      <c r="E49" s="22"/>
      <c r="F49" s="42"/>
      <c r="G49" s="26">
        <f t="shared" si="47"/>
        <v>0</v>
      </c>
      <c r="H49" s="25"/>
      <c r="I49" s="44"/>
      <c r="J49" s="26">
        <f t="shared" si="48"/>
        <v>0</v>
      </c>
      <c r="K49" s="25"/>
      <c r="L49" s="44"/>
      <c r="M49" s="26">
        <f t="shared" si="49"/>
        <v>0</v>
      </c>
      <c r="N49" s="25"/>
      <c r="O49" s="44"/>
      <c r="P49" s="26">
        <f t="shared" si="50"/>
        <v>0</v>
      </c>
      <c r="Q49" s="25"/>
      <c r="R49" s="44"/>
      <c r="S49" s="26">
        <f t="shared" si="51"/>
        <v>0</v>
      </c>
      <c r="T49" s="24">
        <f t="shared" si="52"/>
        <v>0</v>
      </c>
      <c r="U49" s="43">
        <f t="shared" si="53"/>
        <v>0</v>
      </c>
      <c r="V49" s="26">
        <f t="shared" si="54"/>
        <v>0</v>
      </c>
    </row>
    <row r="50" spans="1:26" ht="15" customHeight="1" x14ac:dyDescent="0.3">
      <c r="A50" s="81">
        <v>6515</v>
      </c>
      <c r="B50" s="85" t="s">
        <v>49</v>
      </c>
      <c r="C50" s="205"/>
      <c r="D50" s="252"/>
      <c r="E50" s="22"/>
      <c r="F50" s="42"/>
      <c r="G50" s="26">
        <f t="shared" si="47"/>
        <v>0</v>
      </c>
      <c r="H50" s="22"/>
      <c r="I50" s="42"/>
      <c r="J50" s="26">
        <f t="shared" si="48"/>
        <v>0</v>
      </c>
      <c r="K50" s="22"/>
      <c r="L50" s="42"/>
      <c r="M50" s="26">
        <f t="shared" si="49"/>
        <v>0</v>
      </c>
      <c r="N50" s="22"/>
      <c r="O50" s="42"/>
      <c r="P50" s="26">
        <f t="shared" si="50"/>
        <v>0</v>
      </c>
      <c r="Q50" s="22"/>
      <c r="R50" s="42"/>
      <c r="S50" s="26">
        <f t="shared" si="51"/>
        <v>0</v>
      </c>
      <c r="T50" s="24">
        <f t="shared" si="52"/>
        <v>0</v>
      </c>
      <c r="U50" s="43">
        <f t="shared" si="53"/>
        <v>0</v>
      </c>
      <c r="V50" s="26">
        <f t="shared" si="54"/>
        <v>0</v>
      </c>
      <c r="X50" s="1" t="s">
        <v>3</v>
      </c>
    </row>
    <row r="51" spans="1:26" ht="15" customHeight="1" x14ac:dyDescent="0.3">
      <c r="A51" s="81">
        <v>6520</v>
      </c>
      <c r="B51" s="85" t="s">
        <v>50</v>
      </c>
      <c r="C51" s="205"/>
      <c r="D51" s="252"/>
      <c r="E51" s="22"/>
      <c r="F51" s="42"/>
      <c r="G51" s="26">
        <f t="shared" si="47"/>
        <v>0</v>
      </c>
      <c r="H51" s="22"/>
      <c r="I51" s="42"/>
      <c r="J51" s="26">
        <f t="shared" si="48"/>
        <v>0</v>
      </c>
      <c r="K51" s="22"/>
      <c r="L51" s="42"/>
      <c r="M51" s="26">
        <f t="shared" si="49"/>
        <v>0</v>
      </c>
      <c r="N51" s="22"/>
      <c r="O51" s="42"/>
      <c r="P51" s="26">
        <f t="shared" si="50"/>
        <v>0</v>
      </c>
      <c r="Q51" s="22"/>
      <c r="R51" s="42"/>
      <c r="S51" s="26">
        <f t="shared" si="51"/>
        <v>0</v>
      </c>
      <c r="T51" s="24">
        <f t="shared" si="52"/>
        <v>0</v>
      </c>
      <c r="U51" s="43">
        <f t="shared" si="53"/>
        <v>0</v>
      </c>
      <c r="V51" s="26">
        <f t="shared" si="54"/>
        <v>0</v>
      </c>
    </row>
    <row r="52" spans="1:26" ht="15" customHeight="1" x14ac:dyDescent="0.3">
      <c r="A52" s="81">
        <v>6515</v>
      </c>
      <c r="B52" s="85" t="s">
        <v>51</v>
      </c>
      <c r="C52" s="205"/>
      <c r="D52" s="252"/>
      <c r="E52" s="22"/>
      <c r="F52" s="42"/>
      <c r="G52" s="26">
        <f t="shared" si="47"/>
        <v>0</v>
      </c>
      <c r="H52" s="22"/>
      <c r="I52" s="42"/>
      <c r="J52" s="26">
        <f t="shared" si="48"/>
        <v>0</v>
      </c>
      <c r="K52" s="22"/>
      <c r="L52" s="42"/>
      <c r="M52" s="26">
        <f t="shared" si="49"/>
        <v>0</v>
      </c>
      <c r="N52" s="22"/>
      <c r="O52" s="42"/>
      <c r="P52" s="26">
        <f t="shared" si="50"/>
        <v>0</v>
      </c>
      <c r="Q52" s="22"/>
      <c r="R52" s="42"/>
      <c r="S52" s="26">
        <f t="shared" si="51"/>
        <v>0</v>
      </c>
      <c r="T52" s="24">
        <f t="shared" si="52"/>
        <v>0</v>
      </c>
      <c r="U52" s="43">
        <f t="shared" si="53"/>
        <v>0</v>
      </c>
      <c r="V52" s="26">
        <f t="shared" si="54"/>
        <v>0</v>
      </c>
    </row>
    <row r="53" spans="1:26" ht="15" customHeight="1" x14ac:dyDescent="0.3">
      <c r="A53" s="81">
        <v>6520</v>
      </c>
      <c r="B53" s="85" t="s">
        <v>52</v>
      </c>
      <c r="C53" s="205"/>
      <c r="D53" s="252"/>
      <c r="E53" s="22"/>
      <c r="F53" s="42"/>
      <c r="G53" s="26">
        <f t="shared" si="47"/>
        <v>0</v>
      </c>
      <c r="H53" s="22"/>
      <c r="I53" s="42"/>
      <c r="J53" s="26">
        <f t="shared" si="48"/>
        <v>0</v>
      </c>
      <c r="K53" s="22"/>
      <c r="L53" s="42"/>
      <c r="M53" s="26">
        <f t="shared" si="49"/>
        <v>0</v>
      </c>
      <c r="N53" s="22"/>
      <c r="O53" s="42"/>
      <c r="P53" s="26">
        <f t="shared" si="50"/>
        <v>0</v>
      </c>
      <c r="Q53" s="22"/>
      <c r="R53" s="42"/>
      <c r="S53" s="26">
        <f t="shared" si="51"/>
        <v>0</v>
      </c>
      <c r="T53" s="24">
        <f t="shared" si="52"/>
        <v>0</v>
      </c>
      <c r="U53" s="43">
        <f t="shared" si="53"/>
        <v>0</v>
      </c>
      <c r="V53" s="26">
        <f t="shared" si="54"/>
        <v>0</v>
      </c>
    </row>
    <row r="54" spans="1:26" ht="15.75" customHeight="1" x14ac:dyDescent="0.3">
      <c r="A54" s="83">
        <v>6515</v>
      </c>
      <c r="B54" s="246" t="s">
        <v>53</v>
      </c>
      <c r="C54" s="247"/>
      <c r="D54" s="247"/>
      <c r="E54" s="24">
        <f>SUM(E50,E52)</f>
        <v>0</v>
      </c>
      <c r="F54" s="43">
        <f>SUM(F50,F52)</f>
        <v>0</v>
      </c>
      <c r="G54" s="26">
        <f t="shared" si="47"/>
        <v>0</v>
      </c>
      <c r="H54" s="24">
        <f>SUM(H50,H52)</f>
        <v>0</v>
      </c>
      <c r="I54" s="43">
        <f>SUM(I50,I52)</f>
        <v>0</v>
      </c>
      <c r="J54" s="26">
        <f t="shared" si="48"/>
        <v>0</v>
      </c>
      <c r="K54" s="24">
        <f>SUM(K50,K52)</f>
        <v>0</v>
      </c>
      <c r="L54" s="43">
        <f>SUM(L50,L52)</f>
        <v>0</v>
      </c>
      <c r="M54" s="26">
        <f t="shared" si="49"/>
        <v>0</v>
      </c>
      <c r="N54" s="24">
        <f>SUM(N50,N52)</f>
        <v>0</v>
      </c>
      <c r="O54" s="43">
        <f>SUM(O50,O52)</f>
        <v>0</v>
      </c>
      <c r="P54" s="26">
        <f t="shared" si="50"/>
        <v>0</v>
      </c>
      <c r="Q54" s="24">
        <f>SUM(Q50,Q52)</f>
        <v>0</v>
      </c>
      <c r="R54" s="43">
        <f>SUM(R50,R52)</f>
        <v>0</v>
      </c>
      <c r="S54" s="26">
        <f t="shared" si="51"/>
        <v>0</v>
      </c>
      <c r="T54" s="24">
        <f t="shared" si="52"/>
        <v>0</v>
      </c>
      <c r="U54" s="43">
        <f t="shared" si="53"/>
        <v>0</v>
      </c>
      <c r="V54" s="26">
        <f t="shared" si="54"/>
        <v>0</v>
      </c>
    </row>
    <row r="55" spans="1:26" ht="15.75" customHeight="1" x14ac:dyDescent="0.3">
      <c r="A55" s="83">
        <v>6520</v>
      </c>
      <c r="B55" s="246" t="s">
        <v>54</v>
      </c>
      <c r="C55" s="247"/>
      <c r="D55" s="247"/>
      <c r="E55" s="24">
        <f>SUM(E51,E53)</f>
        <v>0</v>
      </c>
      <c r="F55" s="43">
        <f>SUM(F51,F53)</f>
        <v>0</v>
      </c>
      <c r="G55" s="26">
        <f t="shared" si="47"/>
        <v>0</v>
      </c>
      <c r="H55" s="24">
        <f>SUM(H51,H53)</f>
        <v>0</v>
      </c>
      <c r="I55" s="43">
        <f>SUM(I51,I53)</f>
        <v>0</v>
      </c>
      <c r="J55" s="26">
        <f t="shared" si="48"/>
        <v>0</v>
      </c>
      <c r="K55" s="24">
        <f>SUM(K51,K53)</f>
        <v>0</v>
      </c>
      <c r="L55" s="43">
        <f>SUM(L51,L53)</f>
        <v>0</v>
      </c>
      <c r="M55" s="26">
        <f t="shared" si="49"/>
        <v>0</v>
      </c>
      <c r="N55" s="24">
        <f>SUM(N51,N53)</f>
        <v>0</v>
      </c>
      <c r="O55" s="43">
        <f>SUM(O51,O53)</f>
        <v>0</v>
      </c>
      <c r="P55" s="26">
        <f t="shared" si="50"/>
        <v>0</v>
      </c>
      <c r="Q55" s="24">
        <f>SUM(Q51,Q53)</f>
        <v>0</v>
      </c>
      <c r="R55" s="43">
        <f>SUM(R51,R53)</f>
        <v>0</v>
      </c>
      <c r="S55" s="26">
        <f t="shared" si="51"/>
        <v>0</v>
      </c>
      <c r="T55" s="24">
        <f t="shared" si="52"/>
        <v>0</v>
      </c>
      <c r="U55" s="43">
        <f t="shared" si="53"/>
        <v>0</v>
      </c>
      <c r="V55" s="26">
        <f t="shared" si="54"/>
        <v>0</v>
      </c>
    </row>
    <row r="56" spans="1:26" ht="15.75" customHeight="1" x14ac:dyDescent="0.3">
      <c r="A56" s="83"/>
      <c r="B56" s="85" t="s">
        <v>55</v>
      </c>
      <c r="C56" s="205" t="s">
        <v>88</v>
      </c>
      <c r="D56" s="252"/>
      <c r="E56" s="25"/>
      <c r="F56" s="44"/>
      <c r="G56" s="26">
        <f t="shared" si="47"/>
        <v>0</v>
      </c>
      <c r="H56" s="25"/>
      <c r="I56" s="44"/>
      <c r="J56" s="26">
        <f t="shared" ref="J56" si="71">SUM(H56:I56)</f>
        <v>0</v>
      </c>
      <c r="K56" s="25"/>
      <c r="L56" s="44"/>
      <c r="M56" s="26">
        <f t="shared" si="49"/>
        <v>0</v>
      </c>
      <c r="N56" s="25"/>
      <c r="O56" s="44"/>
      <c r="P56" s="26">
        <f t="shared" si="50"/>
        <v>0</v>
      </c>
      <c r="Q56" s="25"/>
      <c r="R56" s="44"/>
      <c r="S56" s="26">
        <f t="shared" si="51"/>
        <v>0</v>
      </c>
      <c r="T56" s="24">
        <f t="shared" si="52"/>
        <v>0</v>
      </c>
      <c r="U56" s="43">
        <f>SUM(F56,I56,L56,O56,R56)</f>
        <v>0</v>
      </c>
      <c r="V56" s="26">
        <f t="shared" si="54"/>
        <v>0</v>
      </c>
    </row>
    <row r="57" spans="1:26" ht="15.75" customHeight="1" x14ac:dyDescent="0.3">
      <c r="A57" s="83">
        <v>7225</v>
      </c>
      <c r="B57" s="85" t="s">
        <v>77</v>
      </c>
      <c r="C57" s="205" t="s">
        <v>92</v>
      </c>
      <c r="D57" s="252"/>
      <c r="E57" s="24"/>
      <c r="F57" s="43"/>
      <c r="G57" s="26">
        <f t="shared" si="47"/>
        <v>0</v>
      </c>
      <c r="H57" s="22">
        <f>ROUND(SUM(E57*1.03),0)</f>
        <v>0</v>
      </c>
      <c r="I57" s="42">
        <f>ROUND(SUM(F57*1.03),0)</f>
        <v>0</v>
      </c>
      <c r="J57" s="26">
        <f>SUM(H57:I57)</f>
        <v>0</v>
      </c>
      <c r="K57" s="22">
        <f>ROUND(SUM(H57*1.03),0)</f>
        <v>0</v>
      </c>
      <c r="L57" s="42">
        <f>ROUND(SUM(I57*1.03),0)</f>
        <v>0</v>
      </c>
      <c r="M57" s="26">
        <f t="shared" si="49"/>
        <v>0</v>
      </c>
      <c r="N57" s="22">
        <f>ROUND(SUM(K57*1.03),0)</f>
        <v>0</v>
      </c>
      <c r="O57" s="42">
        <f>ROUND(SUM(L57*1.03),0)</f>
        <v>0</v>
      </c>
      <c r="P57" s="26">
        <f t="shared" si="50"/>
        <v>0</v>
      </c>
      <c r="Q57" s="22">
        <f>ROUND(SUM(N57*1.03),0)</f>
        <v>0</v>
      </c>
      <c r="R57" s="42">
        <f>ROUND(SUM(O57*1.03),0)</f>
        <v>0</v>
      </c>
      <c r="S57" s="26">
        <f t="shared" si="51"/>
        <v>0</v>
      </c>
      <c r="T57" s="24">
        <f t="shared" si="52"/>
        <v>0</v>
      </c>
      <c r="U57" s="43">
        <f>SUM(F57,I57,L57,O57,R57)</f>
        <v>0</v>
      </c>
      <c r="V57" s="26">
        <f>SUM(G57,J57,M57,P57,S57)</f>
        <v>0</v>
      </c>
    </row>
    <row r="58" spans="1:26" s="2" customFormat="1" ht="15.75" customHeight="1" thickBot="1" x14ac:dyDescent="0.35">
      <c r="A58" s="83"/>
      <c r="B58" s="202" t="s">
        <v>57</v>
      </c>
      <c r="C58" s="203"/>
      <c r="D58" s="203"/>
      <c r="E58" s="41">
        <f>ROUND(SUM(E38:E49,E54:E57),0)</f>
        <v>0</v>
      </c>
      <c r="F58" s="91">
        <f>ROUND(SUM(F38:F49,F54:F57),0)</f>
        <v>0</v>
      </c>
      <c r="G58" s="92">
        <f>SUM(E58:F58)</f>
        <v>0</v>
      </c>
      <c r="H58" s="41">
        <f>ROUND(SUM(H38:H49,H54:H57),0)</f>
        <v>0</v>
      </c>
      <c r="I58" s="91">
        <f>ROUND(SUM(I38:I49,I54:I57),0)</f>
        <v>0</v>
      </c>
      <c r="J58" s="92">
        <f>SUM(H58:I58)</f>
        <v>0</v>
      </c>
      <c r="K58" s="41">
        <f>ROUND(SUM(K38:K49,K54:K57),0)</f>
        <v>0</v>
      </c>
      <c r="L58" s="91">
        <f>ROUND(SUM(L38:L49,L54:L57),0)</f>
        <v>0</v>
      </c>
      <c r="M58" s="92">
        <f>SUM(K58:L58)</f>
        <v>0</v>
      </c>
      <c r="N58" s="41">
        <f>ROUND(SUM(N38:N49,N54:N57),0)</f>
        <v>0</v>
      </c>
      <c r="O58" s="91">
        <f>ROUND(SUM(O38:O49,O54:O57),0)</f>
        <v>0</v>
      </c>
      <c r="P58" s="92">
        <f>SUM(N58:O58)</f>
        <v>0</v>
      </c>
      <c r="Q58" s="41">
        <f>ROUND(SUM(Q38:Q49,Q54:Q57),0)</f>
        <v>0</v>
      </c>
      <c r="R58" s="91">
        <f>ROUND(SUM(R38:R49,R54:R57),0)</f>
        <v>0</v>
      </c>
      <c r="S58" s="92">
        <f>SUM(Q58:R58)</f>
        <v>0</v>
      </c>
      <c r="T58" s="41">
        <f>SUM(E58,H58,K58,N58,Q58)</f>
        <v>0</v>
      </c>
      <c r="U58" s="91">
        <f>SUM(F58,I58,L58,O58,R58)</f>
        <v>0</v>
      </c>
      <c r="V58" s="92">
        <f>SUM(G58,J58,M58,P58,S58)</f>
        <v>0</v>
      </c>
    </row>
    <row r="59" spans="1:26" s="2" customFormat="1" ht="10.199999999999999" customHeight="1" thickBot="1" x14ac:dyDescent="0.35">
      <c r="A59" s="83"/>
      <c r="C59" s="86"/>
      <c r="D59" s="107"/>
      <c r="E59" s="87"/>
      <c r="F59" s="115"/>
      <c r="G59" s="115"/>
      <c r="H59" s="87"/>
      <c r="I59" s="115"/>
      <c r="J59" s="115"/>
      <c r="K59" s="87"/>
      <c r="L59" s="115"/>
      <c r="M59" s="115"/>
      <c r="N59" s="87"/>
      <c r="O59" s="115"/>
      <c r="P59" s="115"/>
      <c r="Q59" s="87"/>
      <c r="R59" s="115"/>
      <c r="S59" s="115"/>
      <c r="T59" s="115"/>
      <c r="U59" s="115"/>
      <c r="V59" s="87"/>
      <c r="Z59" s="2">
        <v>0</v>
      </c>
    </row>
    <row r="60" spans="1:26" ht="15.75" customHeight="1" x14ac:dyDescent="0.3">
      <c r="A60" s="83"/>
      <c r="B60" s="210" t="s">
        <v>58</v>
      </c>
      <c r="C60" s="211"/>
      <c r="D60" s="211"/>
      <c r="E60" s="116">
        <f>SUM(E35,E58)</f>
        <v>0</v>
      </c>
      <c r="F60" s="113">
        <f>SUM(F35,F58)</f>
        <v>0</v>
      </c>
      <c r="G60" s="99">
        <f>SUM(E60:F60)</f>
        <v>0</v>
      </c>
      <c r="H60" s="116">
        <f>SUM(H35,H58)</f>
        <v>0</v>
      </c>
      <c r="I60" s="113">
        <f>SUM(I35,I58)</f>
        <v>0</v>
      </c>
      <c r="J60" s="99">
        <f>SUM(H60:I60)</f>
        <v>0</v>
      </c>
      <c r="K60" s="116">
        <f>SUM(K35,K58)</f>
        <v>0</v>
      </c>
      <c r="L60" s="113">
        <f>SUM(L35,L58)</f>
        <v>0</v>
      </c>
      <c r="M60" s="99">
        <f>SUM(K60:L60)</f>
        <v>0</v>
      </c>
      <c r="N60" s="116">
        <f>SUM(N35,N58)</f>
        <v>0</v>
      </c>
      <c r="O60" s="113">
        <f>SUM(O35,O58)</f>
        <v>0</v>
      </c>
      <c r="P60" s="99">
        <f>SUM(N60:O60)</f>
        <v>0</v>
      </c>
      <c r="Q60" s="116">
        <f>SUM(Q35,Q58)</f>
        <v>0</v>
      </c>
      <c r="R60" s="113">
        <f>SUM(R35,R58)</f>
        <v>0</v>
      </c>
      <c r="S60" s="99">
        <f>SUM(Q60:R60)</f>
        <v>0</v>
      </c>
      <c r="T60" s="116">
        <f t="shared" ref="T60:V63" si="72">SUM(E60,H60,K60,N60,Q60)</f>
        <v>0</v>
      </c>
      <c r="U60" s="113">
        <f t="shared" si="72"/>
        <v>0</v>
      </c>
      <c r="V60" s="99">
        <f t="shared" si="72"/>
        <v>0</v>
      </c>
    </row>
    <row r="61" spans="1:26" ht="15" customHeight="1" x14ac:dyDescent="0.3">
      <c r="A61" s="81"/>
      <c r="B61" s="213" t="s">
        <v>59</v>
      </c>
      <c r="C61" s="214"/>
      <c r="D61" s="214"/>
      <c r="E61" s="27">
        <f>E60- SUM(E39,E44,E55,E56:E57)</f>
        <v>0</v>
      </c>
      <c r="F61" s="45">
        <f>F60- SUM(F39,F44,F55,F56:F57)</f>
        <v>0</v>
      </c>
      <c r="G61" s="26">
        <f>SUM(E61:F61)</f>
        <v>0</v>
      </c>
      <c r="H61" s="27">
        <f>H60- SUM(H39,H44,H55,H56:H57)</f>
        <v>0</v>
      </c>
      <c r="I61" s="45">
        <f>I60- SUM(I39,I44,I55,I56:I57)</f>
        <v>0</v>
      </c>
      <c r="J61" s="26">
        <f>SUM(H61:I61)</f>
        <v>0</v>
      </c>
      <c r="K61" s="27">
        <f>K60- SUM(K39,K44,K55,K56:K57)</f>
        <v>0</v>
      </c>
      <c r="L61" s="45">
        <f>L60- SUM(L39,L44,L55,L56:L57)</f>
        <v>0</v>
      </c>
      <c r="M61" s="26">
        <f>SUM(K61:L61)</f>
        <v>0</v>
      </c>
      <c r="N61" s="27">
        <f>N60- SUM(N39,N44,N55,N56:N57)</f>
        <v>0</v>
      </c>
      <c r="O61" s="45">
        <f>O60- SUM(O39,O44,O55,O56:O57)</f>
        <v>0</v>
      </c>
      <c r="P61" s="26">
        <f>SUM(N61:O61)</f>
        <v>0</v>
      </c>
      <c r="Q61" s="27">
        <f>Q60- SUM(Q39,Q44,Q55,Q56:Q57)</f>
        <v>0</v>
      </c>
      <c r="R61" s="45">
        <f>R60- SUM(R39,R44,R55,R56:R57)</f>
        <v>0</v>
      </c>
      <c r="S61" s="26">
        <f>SUM(Q61:R61)</f>
        <v>0</v>
      </c>
      <c r="T61" s="24">
        <f t="shared" si="72"/>
        <v>0</v>
      </c>
      <c r="U61" s="43">
        <f t="shared" si="72"/>
        <v>0</v>
      </c>
      <c r="V61" s="26">
        <f t="shared" si="72"/>
        <v>0</v>
      </c>
    </row>
    <row r="62" spans="1:26" ht="15.75" customHeight="1" x14ac:dyDescent="0.3">
      <c r="A62" s="83">
        <v>7520</v>
      </c>
      <c r="B62" s="216" t="s">
        <v>60</v>
      </c>
      <c r="C62" s="217"/>
      <c r="D62" s="40">
        <v>0.54500000000000004</v>
      </c>
      <c r="E62" s="39">
        <f>ROUND(SUM(E61*$D$62),0)</f>
        <v>0</v>
      </c>
      <c r="F62" s="49">
        <f>ROUND(SUM(F61*$D$62),0)</f>
        <v>0</v>
      </c>
      <c r="G62" s="93">
        <f>SUM(E62:F62)</f>
        <v>0</v>
      </c>
      <c r="H62" s="39">
        <f>ROUND(SUM(H61*$D$62),0)</f>
        <v>0</v>
      </c>
      <c r="I62" s="49">
        <f>ROUND(SUM(I61*$D$62),0)</f>
        <v>0</v>
      </c>
      <c r="J62" s="93">
        <f>SUM(H62:I62)</f>
        <v>0</v>
      </c>
      <c r="K62" s="39">
        <f>ROUND(SUM(K61*$D$62),0)</f>
        <v>0</v>
      </c>
      <c r="L62" s="49">
        <f>ROUND(SUM(L61*$D$62),0)</f>
        <v>0</v>
      </c>
      <c r="M62" s="93">
        <f>SUM(K62:L62)</f>
        <v>0</v>
      </c>
      <c r="N62" s="39">
        <f>ROUND(SUM(N61*$D$62),0)</f>
        <v>0</v>
      </c>
      <c r="O62" s="49">
        <f>ROUND(SUM(O61*$D$62),0)</f>
        <v>0</v>
      </c>
      <c r="P62" s="93">
        <f>SUM(N62:O62)</f>
        <v>0</v>
      </c>
      <c r="Q62" s="39">
        <f>ROUND(SUM(Q61*$D$62),0)</f>
        <v>0</v>
      </c>
      <c r="R62" s="49">
        <f>ROUND(SUM(R61*$D$62),0)</f>
        <v>0</v>
      </c>
      <c r="S62" s="93">
        <f>SUM(Q62:R62)</f>
        <v>0</v>
      </c>
      <c r="T62" s="39">
        <f t="shared" si="72"/>
        <v>0</v>
      </c>
      <c r="U62" s="49">
        <f t="shared" si="72"/>
        <v>0</v>
      </c>
      <c r="V62" s="93">
        <f t="shared" si="72"/>
        <v>0</v>
      </c>
    </row>
    <row r="63" spans="1:26" ht="15.75" customHeight="1" thickBot="1" x14ac:dyDescent="0.35">
      <c r="A63" s="83"/>
      <c r="B63" s="202" t="s">
        <v>61</v>
      </c>
      <c r="C63" s="203"/>
      <c r="D63" s="203"/>
      <c r="E63" s="41">
        <f>SUM(E60,E62)</f>
        <v>0</v>
      </c>
      <c r="F63" s="91">
        <f>SUM(F60,F62)</f>
        <v>0</v>
      </c>
      <c r="G63" s="92">
        <f>SUM(E63:F63)</f>
        <v>0</v>
      </c>
      <c r="H63" s="41">
        <f>SUM(H60,H62)</f>
        <v>0</v>
      </c>
      <c r="I63" s="91">
        <f>SUM(I60,I62)</f>
        <v>0</v>
      </c>
      <c r="J63" s="92">
        <f>SUM(H63:I63)</f>
        <v>0</v>
      </c>
      <c r="K63" s="41">
        <f>SUM(K60,K62)</f>
        <v>0</v>
      </c>
      <c r="L63" s="91">
        <f>SUM(L60,L62)</f>
        <v>0</v>
      </c>
      <c r="M63" s="92">
        <f>SUM(K63:L63)</f>
        <v>0</v>
      </c>
      <c r="N63" s="41">
        <f>SUM(N60,N62)</f>
        <v>0</v>
      </c>
      <c r="O63" s="91">
        <f>SUM(O60,O62)</f>
        <v>0</v>
      </c>
      <c r="P63" s="92">
        <f>SUM(N63:O63)</f>
        <v>0</v>
      </c>
      <c r="Q63" s="41">
        <f>SUM(Q60,Q62)</f>
        <v>0</v>
      </c>
      <c r="R63" s="91">
        <f>SUM(R60,R62)</f>
        <v>0</v>
      </c>
      <c r="S63" s="92">
        <f>SUM(Q63:R63)</f>
        <v>0</v>
      </c>
      <c r="T63" s="41">
        <f t="shared" si="72"/>
        <v>0</v>
      </c>
      <c r="U63" s="91">
        <f t="shared" si="72"/>
        <v>0</v>
      </c>
      <c r="V63" s="92">
        <f t="shared" si="72"/>
        <v>0</v>
      </c>
    </row>
  </sheetData>
  <sheetProtection selectLockedCells="1"/>
  <mergeCells count="65">
    <mergeCell ref="C51:D51"/>
    <mergeCell ref="C52:D52"/>
    <mergeCell ref="C53:D53"/>
    <mergeCell ref="C24:D24"/>
    <mergeCell ref="B13:V13"/>
    <mergeCell ref="B37:V37"/>
    <mergeCell ref="B34:D34"/>
    <mergeCell ref="B35:D35"/>
    <mergeCell ref="B31:C31"/>
    <mergeCell ref="B32:C32"/>
    <mergeCell ref="B33:C33"/>
    <mergeCell ref="C48:D48"/>
    <mergeCell ref="C49:D49"/>
    <mergeCell ref="C50:D50"/>
    <mergeCell ref="C38:D38"/>
    <mergeCell ref="C39:D39"/>
    <mergeCell ref="B61:D61"/>
    <mergeCell ref="B62:C62"/>
    <mergeCell ref="B63:D63"/>
    <mergeCell ref="B54:D54"/>
    <mergeCell ref="B55:D55"/>
    <mergeCell ref="B58:D58"/>
    <mergeCell ref="B60:D60"/>
    <mergeCell ref="C56:D56"/>
    <mergeCell ref="C57:D57"/>
    <mergeCell ref="B1:V1"/>
    <mergeCell ref="B2:V2"/>
    <mergeCell ref="B22:D22"/>
    <mergeCell ref="B30:D30"/>
    <mergeCell ref="B26:D26"/>
    <mergeCell ref="C12:D12"/>
    <mergeCell ref="C14:D14"/>
    <mergeCell ref="C15:D15"/>
    <mergeCell ref="C16:D16"/>
    <mergeCell ref="C17:D17"/>
    <mergeCell ref="C18:D18"/>
    <mergeCell ref="C19:D19"/>
    <mergeCell ref="C21:D21"/>
    <mergeCell ref="C28:D28"/>
    <mergeCell ref="C29:D29"/>
    <mergeCell ref="C20:D20"/>
    <mergeCell ref="C47:D47"/>
    <mergeCell ref="C27:D27"/>
    <mergeCell ref="A4:B4"/>
    <mergeCell ref="A5:B5"/>
    <mergeCell ref="A6:B6"/>
    <mergeCell ref="A7:B7"/>
    <mergeCell ref="A8:B8"/>
    <mergeCell ref="C25:D25"/>
    <mergeCell ref="C4:E4"/>
    <mergeCell ref="E11:G11"/>
    <mergeCell ref="C7:T7"/>
    <mergeCell ref="N11:P11"/>
    <mergeCell ref="K11:M11"/>
    <mergeCell ref="T11:V11"/>
    <mergeCell ref="C40:D40"/>
    <mergeCell ref="C41:D41"/>
    <mergeCell ref="Q11:S11"/>
    <mergeCell ref="C23:D23"/>
    <mergeCell ref="H11:J11"/>
    <mergeCell ref="C45:D45"/>
    <mergeCell ref="C46:D46"/>
    <mergeCell ref="C42:D42"/>
    <mergeCell ref="C44:D44"/>
    <mergeCell ref="C43:D43"/>
  </mergeCells>
  <phoneticPr fontId="0" type="noConversion"/>
  <pageMargins left="0.25" right="0.25" top="0.25" bottom="0.25" header="0.5" footer="0"/>
  <pageSetup scale="65" orientation="landscape" r:id="rId1"/>
  <headerFooter scaleWithDoc="0" alignWithMargins="0">
    <oddFooter>&amp;LORSP Internal BUDGET Worksheet (rev. 2/19/2025)</oddFooter>
  </headerFooter>
  <colBreaks count="1" manualBreakCount="1">
    <brk id="13" max="74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44AD-233A-45AF-B560-84BB6554F4B1}">
  <sheetPr>
    <pageSetUpPr fitToPage="1"/>
  </sheetPr>
  <dimension ref="A1:F69"/>
  <sheetViews>
    <sheetView topLeftCell="B17" zoomScale="90" zoomScaleNormal="90" zoomScaleSheetLayoutView="75" workbookViewId="0">
      <selection activeCell="F41" sqref="F41"/>
    </sheetView>
  </sheetViews>
  <sheetFormatPr defaultColWidth="9.109375" defaultRowHeight="15" x14ac:dyDescent="0.25"/>
  <cols>
    <col min="1" max="1" width="6.33203125" style="6" hidden="1" customWidth="1"/>
    <col min="2" max="2" width="31.109375" style="1" customWidth="1"/>
    <col min="3" max="3" width="39" style="1" customWidth="1"/>
    <col min="4" max="4" width="8.44140625" style="1" customWidth="1"/>
    <col min="5" max="5" width="14.33203125" style="1" customWidth="1"/>
    <col min="6" max="6" width="37.6640625" style="1" customWidth="1"/>
    <col min="7" max="16384" width="9.109375" style="1"/>
  </cols>
  <sheetData>
    <row r="1" spans="1:5" ht="17.399999999999999" x14ac:dyDescent="0.3">
      <c r="A1" s="2"/>
      <c r="B1" s="234" t="s">
        <v>0</v>
      </c>
      <c r="C1" s="234"/>
      <c r="D1" s="234"/>
      <c r="E1" s="234"/>
    </row>
    <row r="2" spans="1:5" ht="15.6" x14ac:dyDescent="0.3">
      <c r="A2" s="2"/>
      <c r="B2" s="236" t="s">
        <v>62</v>
      </c>
      <c r="C2" s="236"/>
      <c r="D2" s="236"/>
      <c r="E2" s="236"/>
    </row>
    <row r="3" spans="1:5" ht="15.75" customHeight="1" x14ac:dyDescent="0.3">
      <c r="A3" s="2"/>
      <c r="B3" s="9" t="s">
        <v>2</v>
      </c>
      <c r="C3" s="29" t="s">
        <v>3</v>
      </c>
      <c r="D3" s="9" t="s">
        <v>4</v>
      </c>
      <c r="E3" s="13" t="s">
        <v>3</v>
      </c>
    </row>
    <row r="4" spans="1:5" ht="15" customHeight="1" x14ac:dyDescent="0.3">
      <c r="A4" s="228" t="s">
        <v>5</v>
      </c>
      <c r="B4" s="228"/>
      <c r="C4" s="150" t="s">
        <v>63</v>
      </c>
      <c r="D4" s="11"/>
    </row>
    <row r="5" spans="1:5" ht="15" hidden="1" customHeight="1" x14ac:dyDescent="0.25">
      <c r="A5" s="228" t="s">
        <v>6</v>
      </c>
      <c r="B5" s="228"/>
      <c r="C5" s="10" t="s">
        <v>3</v>
      </c>
    </row>
    <row r="6" spans="1:5" ht="15" customHeight="1" x14ac:dyDescent="0.25">
      <c r="A6" s="228" t="s">
        <v>7</v>
      </c>
      <c r="B6" s="228"/>
      <c r="C6" s="8" t="s">
        <v>3</v>
      </c>
      <c r="D6" s="12" t="s">
        <v>8</v>
      </c>
      <c r="E6" s="8" t="s">
        <v>3</v>
      </c>
    </row>
    <row r="7" spans="1:5" ht="15.6" customHeight="1" x14ac:dyDescent="0.25">
      <c r="A7" s="228" t="s">
        <v>9</v>
      </c>
      <c r="B7" s="228"/>
      <c r="C7" s="229" t="s">
        <v>3</v>
      </c>
      <c r="D7" s="230"/>
      <c r="E7" s="230"/>
    </row>
    <row r="8" spans="1:5" ht="15" customHeight="1" x14ac:dyDescent="0.25">
      <c r="A8" s="228" t="s">
        <v>10</v>
      </c>
      <c r="B8" s="228"/>
      <c r="C8" s="7" t="s">
        <v>3</v>
      </c>
      <c r="D8" s="7"/>
      <c r="E8" s="7"/>
    </row>
    <row r="9" spans="1:5" ht="15" customHeight="1" x14ac:dyDescent="0.25">
      <c r="A9" s="5"/>
      <c r="B9" s="3" t="s">
        <v>11</v>
      </c>
      <c r="C9" s="28" t="s">
        <v>3</v>
      </c>
    </row>
    <row r="10" spans="1:5" ht="15.75" customHeight="1" x14ac:dyDescent="0.3">
      <c r="B10" s="9" t="s">
        <v>64</v>
      </c>
      <c r="C10" s="15">
        <v>1.02</v>
      </c>
    </row>
    <row r="11" spans="1:5" x14ac:dyDescent="0.25">
      <c r="E11" s="106"/>
    </row>
    <row r="12" spans="1:5" ht="15" customHeight="1" thickBot="1" x14ac:dyDescent="0.3">
      <c r="A12" s="16"/>
      <c r="B12" s="111" t="s">
        <v>13</v>
      </c>
      <c r="C12" s="244" t="s">
        <v>14</v>
      </c>
      <c r="D12" s="245"/>
      <c r="E12" s="112" t="s">
        <v>15</v>
      </c>
    </row>
    <row r="13" spans="1:5" ht="15" customHeight="1" x14ac:dyDescent="0.3">
      <c r="A13" s="82" t="s">
        <v>16</v>
      </c>
      <c r="B13" s="210" t="s">
        <v>17</v>
      </c>
      <c r="C13" s="211"/>
      <c r="D13" s="211"/>
      <c r="E13" s="243"/>
    </row>
    <row r="14" spans="1:5" ht="15" customHeight="1" x14ac:dyDescent="0.25">
      <c r="A14" s="81">
        <v>6000</v>
      </c>
      <c r="B14" s="85" t="s">
        <v>18</v>
      </c>
      <c r="C14" s="205"/>
      <c r="D14" s="206"/>
      <c r="E14" s="109"/>
    </row>
    <row r="15" spans="1:5" ht="15" customHeight="1" x14ac:dyDescent="0.25">
      <c r="A15" s="81">
        <v>6000</v>
      </c>
      <c r="B15" s="85" t="s">
        <v>19</v>
      </c>
      <c r="C15" s="205"/>
      <c r="D15" s="206"/>
      <c r="E15" s="109"/>
    </row>
    <row r="16" spans="1:5" ht="15" customHeight="1" x14ac:dyDescent="0.25">
      <c r="A16" s="81">
        <v>6000</v>
      </c>
      <c r="B16" s="85" t="s">
        <v>19</v>
      </c>
      <c r="C16" s="205"/>
      <c r="D16" s="206"/>
      <c r="E16" s="109"/>
    </row>
    <row r="17" spans="1:5" s="2" customFormat="1" ht="15" customHeight="1" x14ac:dyDescent="0.3">
      <c r="A17" s="81">
        <v>6000</v>
      </c>
      <c r="B17" s="85" t="s">
        <v>20</v>
      </c>
      <c r="C17" s="205"/>
      <c r="D17" s="206"/>
      <c r="E17" s="109"/>
    </row>
    <row r="18" spans="1:5" ht="15" customHeight="1" x14ac:dyDescent="0.25">
      <c r="A18" s="81">
        <v>6000</v>
      </c>
      <c r="B18" s="85" t="s">
        <v>20</v>
      </c>
      <c r="C18" s="205"/>
      <c r="D18" s="206"/>
      <c r="E18" s="109"/>
    </row>
    <row r="19" spans="1:5" ht="15.75" customHeight="1" x14ac:dyDescent="0.3">
      <c r="A19" s="83">
        <v>6035</v>
      </c>
      <c r="B19" s="73" t="s">
        <v>21</v>
      </c>
      <c r="C19" s="205"/>
      <c r="D19" s="206"/>
      <c r="E19" s="109"/>
    </row>
    <row r="20" spans="1:5" s="32" customFormat="1" ht="15.6" customHeight="1" x14ac:dyDescent="0.25">
      <c r="A20" s="84">
        <v>6008</v>
      </c>
      <c r="B20" s="94" t="s">
        <v>22</v>
      </c>
      <c r="C20" s="226"/>
      <c r="D20" s="227"/>
      <c r="E20" s="110"/>
    </row>
    <row r="21" spans="1:5" s="2" customFormat="1" ht="15.75" customHeight="1" x14ac:dyDescent="0.3">
      <c r="A21" s="83">
        <v>6020</v>
      </c>
      <c r="B21" s="73" t="s">
        <v>23</v>
      </c>
      <c r="C21" s="205"/>
      <c r="D21" s="206"/>
      <c r="E21" s="108"/>
    </row>
    <row r="22" spans="1:5" ht="15.75" customHeight="1" x14ac:dyDescent="0.3">
      <c r="A22" s="83">
        <v>6000</v>
      </c>
      <c r="B22" s="216" t="s">
        <v>24</v>
      </c>
      <c r="C22" s="219"/>
      <c r="D22" s="217"/>
      <c r="E22" s="93">
        <f>ROUND(SUM(E14:E21),0)</f>
        <v>0</v>
      </c>
    </row>
    <row r="23" spans="1:5" ht="15" customHeight="1" x14ac:dyDescent="0.25">
      <c r="A23" s="81">
        <v>6007</v>
      </c>
      <c r="B23" s="85" t="s">
        <v>25</v>
      </c>
      <c r="C23" s="205"/>
      <c r="D23" s="206"/>
      <c r="E23" s="109"/>
    </row>
    <row r="24" spans="1:5" ht="15" customHeight="1" x14ac:dyDescent="0.25">
      <c r="A24" s="81">
        <v>6007</v>
      </c>
      <c r="B24" s="85" t="s">
        <v>26</v>
      </c>
      <c r="C24" s="205"/>
      <c r="D24" s="206"/>
      <c r="E24" s="109"/>
    </row>
    <row r="25" spans="1:5" ht="15" customHeight="1" x14ac:dyDescent="0.25">
      <c r="A25" s="81">
        <v>6007</v>
      </c>
      <c r="B25" s="85" t="s">
        <v>26</v>
      </c>
      <c r="C25" s="205"/>
      <c r="D25" s="206"/>
      <c r="E25" s="109"/>
    </row>
    <row r="26" spans="1:5" ht="15.75" customHeight="1" x14ac:dyDescent="0.3">
      <c r="A26" s="83">
        <v>6007</v>
      </c>
      <c r="B26" s="216" t="s">
        <v>27</v>
      </c>
      <c r="C26" s="219"/>
      <c r="D26" s="217"/>
      <c r="E26" s="93">
        <f>ROUND(SUM(E23:E25),0)</f>
        <v>0</v>
      </c>
    </row>
    <row r="27" spans="1:5" ht="15" customHeight="1" x14ac:dyDescent="0.25">
      <c r="A27" s="81">
        <v>6024</v>
      </c>
      <c r="B27" s="85" t="s">
        <v>29</v>
      </c>
      <c r="C27" s="205"/>
      <c r="D27" s="206"/>
      <c r="E27" s="109"/>
    </row>
    <row r="28" spans="1:5" ht="15" customHeight="1" x14ac:dyDescent="0.25">
      <c r="A28" s="81">
        <v>6024</v>
      </c>
      <c r="B28" s="85" t="s">
        <v>30</v>
      </c>
      <c r="C28" s="205"/>
      <c r="D28" s="206"/>
      <c r="E28" s="109"/>
    </row>
    <row r="29" spans="1:5" ht="15" customHeight="1" x14ac:dyDescent="0.25">
      <c r="A29" s="81">
        <v>6024</v>
      </c>
      <c r="B29" s="85" t="s">
        <v>28</v>
      </c>
      <c r="C29" s="205"/>
      <c r="D29" s="206"/>
      <c r="E29" s="109"/>
    </row>
    <row r="30" spans="1:5" ht="15.75" customHeight="1" x14ac:dyDescent="0.3">
      <c r="A30" s="83">
        <v>6024</v>
      </c>
      <c r="B30" s="216" t="s">
        <v>31</v>
      </c>
      <c r="C30" s="219"/>
      <c r="D30" s="217"/>
      <c r="E30" s="93">
        <f>ROUND(SUM(E27:E29),0)</f>
        <v>0</v>
      </c>
    </row>
    <row r="31" spans="1:5" ht="15" customHeight="1" x14ac:dyDescent="0.3">
      <c r="A31" s="81">
        <v>6195</v>
      </c>
      <c r="B31" s="213" t="s">
        <v>32</v>
      </c>
      <c r="C31" s="215"/>
      <c r="D31" s="164">
        <v>0.2331</v>
      </c>
      <c r="E31" s="23">
        <f>ROUND($D$31*SUM(E22),0)</f>
        <v>0</v>
      </c>
    </row>
    <row r="32" spans="1:5" ht="15" customHeight="1" x14ac:dyDescent="0.3">
      <c r="A32" s="81">
        <v>6195</v>
      </c>
      <c r="B32" s="213" t="s">
        <v>71</v>
      </c>
      <c r="C32" s="215"/>
      <c r="D32" s="164">
        <v>0.2331</v>
      </c>
      <c r="E32" s="23">
        <f>ROUND($D$32*E26,0)</f>
        <v>0</v>
      </c>
    </row>
    <row r="33" spans="1:5" ht="15" customHeight="1" x14ac:dyDescent="0.3">
      <c r="A33" s="81">
        <v>6195</v>
      </c>
      <c r="B33" s="213" t="s">
        <v>34</v>
      </c>
      <c r="C33" s="215"/>
      <c r="D33" s="164">
        <v>9.7999999999999997E-3</v>
      </c>
      <c r="E33" s="23">
        <f>ROUND($D$33*(E30),0)</f>
        <v>0</v>
      </c>
    </row>
    <row r="34" spans="1:5" s="2" customFormat="1" ht="15.75" customHeight="1" x14ac:dyDescent="0.3">
      <c r="A34" s="83">
        <v>6195</v>
      </c>
      <c r="B34" s="216" t="s">
        <v>35</v>
      </c>
      <c r="C34" s="219"/>
      <c r="D34" s="217"/>
      <c r="E34" s="93">
        <f>ROUND(SUM(E31:E33),0)</f>
        <v>0</v>
      </c>
    </row>
    <row r="35" spans="1:5" s="2" customFormat="1" ht="15.75" customHeight="1" thickBot="1" x14ac:dyDescent="0.35">
      <c r="A35" s="83"/>
      <c r="B35" s="202" t="s">
        <v>36</v>
      </c>
      <c r="C35" s="203"/>
      <c r="D35" s="204"/>
      <c r="E35" s="92">
        <f>SUM(E22,E26,E34,E30)</f>
        <v>0</v>
      </c>
    </row>
    <row r="36" spans="1:5" s="2" customFormat="1" ht="10.199999999999999" customHeight="1" thickBot="1" x14ac:dyDescent="0.35">
      <c r="A36" s="83"/>
      <c r="D36" s="90"/>
      <c r="E36" s="87"/>
    </row>
    <row r="37" spans="1:5" ht="15" customHeight="1" x14ac:dyDescent="0.3">
      <c r="A37" s="82" t="s">
        <v>37</v>
      </c>
      <c r="B37" s="210" t="s">
        <v>38</v>
      </c>
      <c r="C37" s="211"/>
      <c r="D37" s="211"/>
      <c r="E37" s="243"/>
    </row>
    <row r="38" spans="1:5" ht="15.75" customHeight="1" x14ac:dyDescent="0.3">
      <c r="A38" s="83">
        <v>6245</v>
      </c>
      <c r="B38" s="85" t="s">
        <v>39</v>
      </c>
      <c r="C38" s="205"/>
      <c r="D38" s="206"/>
      <c r="E38" s="108"/>
    </row>
    <row r="39" spans="1:5" ht="15.75" customHeight="1" x14ac:dyDescent="0.3">
      <c r="A39" s="83">
        <v>6246</v>
      </c>
      <c r="B39" s="85" t="s">
        <v>40</v>
      </c>
      <c r="C39" s="205"/>
      <c r="D39" s="206"/>
      <c r="E39" s="108"/>
    </row>
    <row r="40" spans="1:5" ht="15.75" customHeight="1" x14ac:dyDescent="0.3">
      <c r="A40" s="83">
        <v>6900</v>
      </c>
      <c r="B40" s="85" t="s">
        <v>41</v>
      </c>
      <c r="C40" s="205"/>
      <c r="D40" s="206"/>
      <c r="E40" s="108"/>
    </row>
    <row r="41" spans="1:5" ht="15.75" customHeight="1" x14ac:dyDescent="0.3">
      <c r="A41" s="83">
        <v>6905</v>
      </c>
      <c r="B41" s="85" t="s">
        <v>42</v>
      </c>
      <c r="C41" s="205"/>
      <c r="D41" s="206"/>
      <c r="E41" s="108"/>
    </row>
    <row r="42" spans="1:5" ht="15.75" customHeight="1" x14ac:dyDescent="0.3">
      <c r="A42" s="83">
        <v>6910</v>
      </c>
      <c r="B42" s="85" t="s">
        <v>43</v>
      </c>
      <c r="C42" s="205"/>
      <c r="D42" s="206"/>
      <c r="E42" s="108"/>
    </row>
    <row r="43" spans="1:5" ht="15.75" customHeight="1" x14ac:dyDescent="0.3">
      <c r="A43" s="83">
        <v>6910</v>
      </c>
      <c r="B43" s="85" t="s">
        <v>86</v>
      </c>
      <c r="C43" s="205"/>
      <c r="D43" s="206"/>
      <c r="E43" s="108"/>
    </row>
    <row r="44" spans="1:5" ht="15.75" customHeight="1" x14ac:dyDescent="0.3">
      <c r="A44" s="83"/>
      <c r="B44" s="85" t="s">
        <v>44</v>
      </c>
      <c r="C44" s="205"/>
      <c r="D44" s="206"/>
      <c r="E44" s="108"/>
    </row>
    <row r="45" spans="1:5" ht="15.75" customHeight="1" x14ac:dyDescent="0.3">
      <c r="A45" s="83">
        <v>6235</v>
      </c>
      <c r="B45" s="85" t="s">
        <v>45</v>
      </c>
      <c r="C45" s="205"/>
      <c r="D45" s="206"/>
      <c r="E45" s="108"/>
    </row>
    <row r="46" spans="1:5" ht="15.75" customHeight="1" x14ac:dyDescent="0.3">
      <c r="A46" s="83">
        <v>6235</v>
      </c>
      <c r="B46" s="85" t="s">
        <v>45</v>
      </c>
      <c r="C46" s="205"/>
      <c r="D46" s="206"/>
      <c r="E46" s="108"/>
    </row>
    <row r="47" spans="1:5" ht="15.75" customHeight="1" x14ac:dyDescent="0.3">
      <c r="A47" s="83">
        <v>7010</v>
      </c>
      <c r="B47" s="85" t="s">
        <v>46</v>
      </c>
      <c r="C47" s="205"/>
      <c r="D47" s="206"/>
      <c r="E47" s="108"/>
    </row>
    <row r="48" spans="1:5" ht="15.75" customHeight="1" x14ac:dyDescent="0.3">
      <c r="A48" s="83">
        <v>6500</v>
      </c>
      <c r="B48" s="85" t="s">
        <v>47</v>
      </c>
      <c r="C48" s="205"/>
      <c r="D48" s="206"/>
      <c r="E48" s="108"/>
    </row>
    <row r="49" spans="1:6" ht="15.75" customHeight="1" x14ac:dyDescent="0.3">
      <c r="A49" s="83">
        <v>6260</v>
      </c>
      <c r="B49" s="85" t="s">
        <v>48</v>
      </c>
      <c r="C49" s="205"/>
      <c r="D49" s="206"/>
      <c r="E49" s="108"/>
    </row>
    <row r="50" spans="1:6" ht="15" customHeight="1" x14ac:dyDescent="0.25">
      <c r="A50" s="81">
        <v>6515</v>
      </c>
      <c r="B50" s="85" t="s">
        <v>49</v>
      </c>
      <c r="C50" s="205"/>
      <c r="D50" s="206"/>
      <c r="E50" s="109"/>
    </row>
    <row r="51" spans="1:6" ht="15" customHeight="1" x14ac:dyDescent="0.25">
      <c r="A51" s="81">
        <v>6520</v>
      </c>
      <c r="B51" s="85" t="s">
        <v>50</v>
      </c>
      <c r="C51" s="205"/>
      <c r="D51" s="206"/>
      <c r="E51" s="109"/>
    </row>
    <row r="52" spans="1:6" ht="15" customHeight="1" x14ac:dyDescent="0.25">
      <c r="A52" s="81">
        <v>6515</v>
      </c>
      <c r="B52" s="85" t="s">
        <v>51</v>
      </c>
      <c r="C52" s="205"/>
      <c r="D52" s="206"/>
      <c r="E52" s="109"/>
    </row>
    <row r="53" spans="1:6" ht="15" customHeight="1" x14ac:dyDescent="0.25">
      <c r="A53" s="81">
        <v>6520</v>
      </c>
      <c r="B53" s="85" t="s">
        <v>52</v>
      </c>
      <c r="C53" s="205"/>
      <c r="D53" s="206"/>
      <c r="E53" s="109"/>
    </row>
    <row r="54" spans="1:6" ht="15.75" customHeight="1" x14ac:dyDescent="0.3">
      <c r="A54" s="83">
        <v>6515</v>
      </c>
      <c r="B54" s="246" t="s">
        <v>53</v>
      </c>
      <c r="C54" s="247"/>
      <c r="D54" s="248"/>
      <c r="E54" s="26">
        <f>SUM(E50,E52)</f>
        <v>0</v>
      </c>
    </row>
    <row r="55" spans="1:6" ht="15.75" customHeight="1" x14ac:dyDescent="0.3">
      <c r="A55" s="83">
        <v>6520</v>
      </c>
      <c r="B55" s="246" t="s">
        <v>54</v>
      </c>
      <c r="C55" s="247"/>
      <c r="D55" s="248"/>
      <c r="E55" s="26">
        <f>SUM(E51,E53)</f>
        <v>0</v>
      </c>
    </row>
    <row r="56" spans="1:6" x14ac:dyDescent="0.25">
      <c r="B56" s="152" t="s">
        <v>55</v>
      </c>
      <c r="C56" s="205" t="s">
        <v>88</v>
      </c>
      <c r="D56" s="206"/>
      <c r="E56" s="127"/>
    </row>
    <row r="57" spans="1:6" ht="15.75" customHeight="1" x14ac:dyDescent="0.3">
      <c r="A57" s="83">
        <v>7225</v>
      </c>
      <c r="B57" s="85" t="s">
        <v>77</v>
      </c>
      <c r="C57" s="205" t="s">
        <v>92</v>
      </c>
      <c r="D57" s="206"/>
      <c r="E57" s="26"/>
    </row>
    <row r="58" spans="1:6" s="2" customFormat="1" ht="15.75" customHeight="1" thickBot="1" x14ac:dyDescent="0.35">
      <c r="A58" s="83"/>
      <c r="B58" s="202" t="s">
        <v>57</v>
      </c>
      <c r="C58" s="203"/>
      <c r="D58" s="204"/>
      <c r="E58" s="92">
        <f>ROUND(SUM(E38:E49,E54:E57),0)</f>
        <v>0</v>
      </c>
    </row>
    <row r="59" spans="1:6" s="2" customFormat="1" ht="10.199999999999999" customHeight="1" thickBot="1" x14ac:dyDescent="0.35">
      <c r="A59" s="83"/>
      <c r="C59" s="86"/>
      <c r="D59" s="107"/>
      <c r="E59" s="87"/>
    </row>
    <row r="60" spans="1:6" s="2" customFormat="1" ht="15" customHeight="1" x14ac:dyDescent="0.3">
      <c r="A60" s="83"/>
      <c r="B60" s="220" t="s">
        <v>78</v>
      </c>
      <c r="C60" s="221"/>
      <c r="D60" s="221"/>
      <c r="E60" s="99">
        <f>ROUND(SUM(E61-C69),0)</f>
        <v>0</v>
      </c>
    </row>
    <row r="61" spans="1:6" ht="15.75" customHeight="1" x14ac:dyDescent="0.3">
      <c r="A61" s="83"/>
      <c r="B61" s="224" t="s">
        <v>58</v>
      </c>
      <c r="C61" s="225"/>
      <c r="D61" s="225"/>
      <c r="E61" s="93">
        <f>SUM(E35,E58)</f>
        <v>0</v>
      </c>
    </row>
    <row r="62" spans="1:6" ht="15" customHeight="1" x14ac:dyDescent="0.25">
      <c r="A62" s="81"/>
      <c r="B62" s="263" t="s">
        <v>59</v>
      </c>
      <c r="C62" s="257"/>
      <c r="D62" s="257"/>
      <c r="E62" s="23">
        <f>E61- SUM(E39,E44,E55,E56:E57)</f>
        <v>0</v>
      </c>
      <c r="F62" s="259" t="s">
        <v>79</v>
      </c>
    </row>
    <row r="63" spans="1:6" ht="15.75" customHeight="1" x14ac:dyDescent="0.3">
      <c r="A63" s="83">
        <v>7520</v>
      </c>
      <c r="B63" s="224" t="s">
        <v>60</v>
      </c>
      <c r="C63" s="225"/>
      <c r="D63" s="100">
        <v>0.54500000000000004</v>
      </c>
      <c r="E63" s="93">
        <f>ROUND(SUM(E62*$D$63),0)</f>
        <v>0</v>
      </c>
      <c r="F63" s="260"/>
    </row>
    <row r="64" spans="1:6" ht="15.75" customHeight="1" thickBot="1" x14ac:dyDescent="0.35">
      <c r="A64" s="83"/>
      <c r="B64" s="181" t="s">
        <v>61</v>
      </c>
      <c r="C64" s="182"/>
      <c r="D64" s="182"/>
      <c r="E64" s="92">
        <f>SUM(E61,E63)</f>
        <v>0</v>
      </c>
      <c r="F64" s="260"/>
    </row>
    <row r="66" spans="2:3" ht="21" x14ac:dyDescent="0.4">
      <c r="B66" s="261" t="s">
        <v>80</v>
      </c>
      <c r="C66" s="262"/>
    </row>
    <row r="67" spans="2:3" ht="20.399999999999999" x14ac:dyDescent="0.35">
      <c r="B67" s="139" t="s">
        <v>81</v>
      </c>
      <c r="C67" s="114"/>
    </row>
    <row r="68" spans="2:3" ht="20.399999999999999" x14ac:dyDescent="0.35">
      <c r="B68" s="139" t="s">
        <v>82</v>
      </c>
      <c r="C68" s="114"/>
    </row>
    <row r="69" spans="2:3" ht="20.399999999999999" x14ac:dyDescent="0.35">
      <c r="B69" s="139" t="s">
        <v>83</v>
      </c>
      <c r="C69" s="114">
        <f>C67+C68</f>
        <v>0</v>
      </c>
    </row>
  </sheetData>
  <sheetProtection selectLockedCells="1"/>
  <mergeCells count="61">
    <mergeCell ref="C47:D47"/>
    <mergeCell ref="C48:D48"/>
    <mergeCell ref="C49:D49"/>
    <mergeCell ref="C50:D50"/>
    <mergeCell ref="B66:C66"/>
    <mergeCell ref="C51:D51"/>
    <mergeCell ref="C52:D52"/>
    <mergeCell ref="C53:D53"/>
    <mergeCell ref="C56:D56"/>
    <mergeCell ref="C57:D57"/>
    <mergeCell ref="B64:D64"/>
    <mergeCell ref="B60:D60"/>
    <mergeCell ref="B61:D61"/>
    <mergeCell ref="B62:D62"/>
    <mergeCell ref="B63:C63"/>
    <mergeCell ref="F62:F64"/>
    <mergeCell ref="C12:D12"/>
    <mergeCell ref="C14:D14"/>
    <mergeCell ref="C15:D15"/>
    <mergeCell ref="C16:D16"/>
    <mergeCell ref="C17:D17"/>
    <mergeCell ref="C18:D18"/>
    <mergeCell ref="C19:D19"/>
    <mergeCell ref="C21:D21"/>
    <mergeCell ref="C23:D23"/>
    <mergeCell ref="C24:D24"/>
    <mergeCell ref="C25:D25"/>
    <mergeCell ref="C28:D28"/>
    <mergeCell ref="C29:D29"/>
    <mergeCell ref="B58:D58"/>
    <mergeCell ref="C46:D46"/>
    <mergeCell ref="B1:E1"/>
    <mergeCell ref="B2:E2"/>
    <mergeCell ref="B54:D54"/>
    <mergeCell ref="B55:D55"/>
    <mergeCell ref="B22:D22"/>
    <mergeCell ref="B26:D26"/>
    <mergeCell ref="B30:D30"/>
    <mergeCell ref="B34:D34"/>
    <mergeCell ref="B35:D35"/>
    <mergeCell ref="B37:E37"/>
    <mergeCell ref="C38:D38"/>
    <mergeCell ref="C39:D39"/>
    <mergeCell ref="C40:D40"/>
    <mergeCell ref="C7:E7"/>
    <mergeCell ref="C41:D41"/>
    <mergeCell ref="C43:D43"/>
    <mergeCell ref="B13:E13"/>
    <mergeCell ref="C42:D42"/>
    <mergeCell ref="C45:D45"/>
    <mergeCell ref="A8:B8"/>
    <mergeCell ref="A4:B4"/>
    <mergeCell ref="A5:B5"/>
    <mergeCell ref="A6:B6"/>
    <mergeCell ref="A7:B7"/>
    <mergeCell ref="C44:D44"/>
    <mergeCell ref="C20:D20"/>
    <mergeCell ref="C27:D27"/>
    <mergeCell ref="B31:C31"/>
    <mergeCell ref="B32:C32"/>
    <mergeCell ref="B33:C33"/>
  </mergeCells>
  <pageMargins left="1" right="0.75" top="0.25" bottom="0.5" header="0.5" footer="0"/>
  <pageSetup scale="71" orientation="portrait" r:id="rId1"/>
  <headerFooter scaleWithDoc="0" alignWithMargins="0">
    <oddFooter>&amp;LORSP Internal BUDGET Worksheet (rev. 2/19/2025)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0B17-17A5-43BE-BBC5-255E3946FA2C}">
  <sheetPr>
    <pageSetUpPr fitToPage="1"/>
  </sheetPr>
  <dimension ref="A1:L69"/>
  <sheetViews>
    <sheetView topLeftCell="B13" zoomScale="90" zoomScaleNormal="90" zoomScaleSheetLayoutView="75" workbookViewId="0">
      <selection activeCell="C27" sqref="C27:D27"/>
    </sheetView>
  </sheetViews>
  <sheetFormatPr defaultColWidth="9.109375" defaultRowHeight="15" x14ac:dyDescent="0.25"/>
  <cols>
    <col min="1" max="1" width="6.33203125" style="6" hidden="1" customWidth="1"/>
    <col min="2" max="2" width="27.6640625" style="1" customWidth="1"/>
    <col min="3" max="3" width="28.109375" style="1" customWidth="1"/>
    <col min="4" max="4" width="8.109375" style="1" customWidth="1"/>
    <col min="5" max="9" width="12.109375" style="1" customWidth="1"/>
    <col min="10" max="10" width="14.88671875" style="1" customWidth="1"/>
    <col min="11" max="11" width="13.6640625" style="1" hidden="1" customWidth="1"/>
    <col min="12" max="12" width="30.109375" style="79" customWidth="1"/>
    <col min="13" max="16384" width="9.109375" style="1"/>
  </cols>
  <sheetData>
    <row r="1" spans="1:11" ht="17.399999999999999" x14ac:dyDescent="0.3">
      <c r="B1" s="234" t="s">
        <v>0</v>
      </c>
      <c r="C1" s="234"/>
      <c r="D1" s="234"/>
      <c r="E1" s="234"/>
      <c r="F1" s="234"/>
      <c r="G1" s="234"/>
      <c r="H1" s="234"/>
      <c r="I1" s="234"/>
      <c r="J1" s="234"/>
    </row>
    <row r="2" spans="1:11" ht="15.6" x14ac:dyDescent="0.3">
      <c r="A2" s="2"/>
      <c r="B2"/>
      <c r="C2"/>
      <c r="D2" t="s">
        <v>62</v>
      </c>
      <c r="E2" s="2"/>
      <c r="F2" s="2"/>
    </row>
    <row r="3" spans="1:11" ht="15.75" customHeight="1" x14ac:dyDescent="0.3">
      <c r="A3" s="2"/>
      <c r="B3" s="9" t="s">
        <v>2</v>
      </c>
      <c r="C3" s="29" t="s">
        <v>3</v>
      </c>
      <c r="D3" s="9" t="s">
        <v>4</v>
      </c>
      <c r="E3" s="13" t="s">
        <v>3</v>
      </c>
      <c r="F3" s="2"/>
    </row>
    <row r="4" spans="1:11" ht="15" customHeight="1" x14ac:dyDescent="0.25">
      <c r="A4" s="228" t="s">
        <v>5</v>
      </c>
      <c r="B4" s="228"/>
      <c r="C4" s="151" t="s">
        <v>63</v>
      </c>
      <c r="D4" s="145"/>
      <c r="E4" s="145"/>
    </row>
    <row r="5" spans="1:11" ht="15" hidden="1" customHeight="1" x14ac:dyDescent="0.25">
      <c r="A5" s="228" t="s">
        <v>6</v>
      </c>
      <c r="B5" s="228"/>
      <c r="C5" s="10" t="s">
        <v>3</v>
      </c>
    </row>
    <row r="6" spans="1:11" ht="15" customHeight="1" x14ac:dyDescent="0.25">
      <c r="A6" s="228" t="s">
        <v>7</v>
      </c>
      <c r="B6" s="228"/>
      <c r="C6" s="8" t="s">
        <v>3</v>
      </c>
      <c r="D6" s="12" t="s">
        <v>8</v>
      </c>
      <c r="E6" s="8" t="s">
        <v>3</v>
      </c>
    </row>
    <row r="7" spans="1:11" ht="15.6" customHeight="1" x14ac:dyDescent="0.25">
      <c r="A7" s="228" t="s">
        <v>9</v>
      </c>
      <c r="B7" s="228"/>
      <c r="C7" s="229" t="s">
        <v>3</v>
      </c>
      <c r="D7" s="229"/>
      <c r="E7" s="229"/>
      <c r="F7" s="229"/>
      <c r="G7" s="229"/>
      <c r="H7" s="229"/>
      <c r="I7" s="229"/>
      <c r="J7" s="229"/>
    </row>
    <row r="8" spans="1:11" ht="15" customHeight="1" x14ac:dyDescent="0.25">
      <c r="A8" s="228" t="s">
        <v>10</v>
      </c>
      <c r="B8" s="228"/>
      <c r="C8" s="7" t="s">
        <v>3</v>
      </c>
      <c r="D8" s="7"/>
      <c r="E8" s="7"/>
      <c r="F8" s="14"/>
    </row>
    <row r="9" spans="1:11" ht="15" customHeight="1" x14ac:dyDescent="0.25">
      <c r="A9" s="5"/>
      <c r="B9" s="3" t="s">
        <v>11</v>
      </c>
      <c r="C9" s="28" t="s">
        <v>3</v>
      </c>
      <c r="F9" s="4"/>
      <c r="H9" s="1" t="s">
        <v>3</v>
      </c>
    </row>
    <row r="10" spans="1:11" ht="15.75" customHeight="1" thickBot="1" x14ac:dyDescent="0.35">
      <c r="B10" s="9" t="s">
        <v>64</v>
      </c>
      <c r="C10" s="15">
        <v>1.02</v>
      </c>
    </row>
    <row r="11" spans="1:11" ht="15.6" thickBot="1" x14ac:dyDescent="0.3">
      <c r="E11" s="124" t="s">
        <v>65</v>
      </c>
      <c r="F11" s="124" t="s">
        <v>66</v>
      </c>
      <c r="G11" s="124" t="s">
        <v>67</v>
      </c>
      <c r="H11" s="124" t="s">
        <v>68</v>
      </c>
      <c r="I11" s="124" t="s">
        <v>69</v>
      </c>
      <c r="J11" s="125" t="s">
        <v>70</v>
      </c>
      <c r="K11" s="53"/>
    </row>
    <row r="12" spans="1:11" ht="15" customHeight="1" x14ac:dyDescent="0.25">
      <c r="A12" s="81"/>
      <c r="B12" s="103" t="s">
        <v>13</v>
      </c>
      <c r="C12" s="231" t="s">
        <v>14</v>
      </c>
      <c r="D12" s="265"/>
      <c r="E12" s="122" t="s">
        <v>15</v>
      </c>
      <c r="F12" s="122" t="s">
        <v>15</v>
      </c>
      <c r="G12" s="122" t="s">
        <v>15</v>
      </c>
      <c r="H12" s="122" t="s">
        <v>15</v>
      </c>
      <c r="I12" s="122" t="s">
        <v>15</v>
      </c>
      <c r="J12" s="123" t="s">
        <v>15</v>
      </c>
      <c r="K12" s="51" t="s">
        <v>74</v>
      </c>
    </row>
    <row r="13" spans="1:11" ht="15" customHeight="1" x14ac:dyDescent="0.3">
      <c r="A13" s="82" t="s">
        <v>16</v>
      </c>
      <c r="B13" s="216" t="s">
        <v>17</v>
      </c>
      <c r="C13" s="219"/>
      <c r="D13" s="219"/>
      <c r="E13" s="219"/>
      <c r="F13" s="219"/>
      <c r="G13" s="219"/>
      <c r="H13" s="219"/>
      <c r="I13" s="219"/>
      <c r="J13" s="264"/>
      <c r="K13" s="52"/>
    </row>
    <row r="14" spans="1:11" ht="15" customHeight="1" x14ac:dyDescent="0.3">
      <c r="A14" s="81">
        <v>6000</v>
      </c>
      <c r="B14" s="85" t="s">
        <v>18</v>
      </c>
      <c r="C14" s="205"/>
      <c r="D14" s="206"/>
      <c r="E14" s="19"/>
      <c r="F14" s="19">
        <f t="shared" ref="F14:I21" si="0">ROUND(SUM(E14*$C$10),0)</f>
        <v>0</v>
      </c>
      <c r="G14" s="19">
        <f t="shared" si="0"/>
        <v>0</v>
      </c>
      <c r="H14" s="19">
        <f t="shared" si="0"/>
        <v>0</v>
      </c>
      <c r="I14" s="19">
        <f t="shared" si="0"/>
        <v>0</v>
      </c>
      <c r="J14" s="26">
        <f t="shared" ref="J14:J35" si="1">SUM(E14,F14,G14,H14,I14)</f>
        <v>0</v>
      </c>
      <c r="K14" s="48" t="e">
        <f>SUM(#REF!,#REF!,#REF!,#REF!,#REF!)</f>
        <v>#REF!</v>
      </c>
    </row>
    <row r="15" spans="1:11" ht="15" customHeight="1" x14ac:dyDescent="0.3">
      <c r="A15" s="81">
        <v>6000</v>
      </c>
      <c r="B15" s="85" t="s">
        <v>19</v>
      </c>
      <c r="C15" s="205"/>
      <c r="D15" s="206"/>
      <c r="E15" s="19"/>
      <c r="F15" s="19">
        <f t="shared" si="0"/>
        <v>0</v>
      </c>
      <c r="G15" s="19">
        <f t="shared" si="0"/>
        <v>0</v>
      </c>
      <c r="H15" s="19">
        <f t="shared" si="0"/>
        <v>0</v>
      </c>
      <c r="I15" s="19">
        <f t="shared" si="0"/>
        <v>0</v>
      </c>
      <c r="J15" s="26">
        <f t="shared" si="1"/>
        <v>0</v>
      </c>
      <c r="K15" s="48" t="e">
        <f>SUM(#REF!,#REF!,#REF!,#REF!,#REF!)</f>
        <v>#REF!</v>
      </c>
    </row>
    <row r="16" spans="1:11" ht="15" customHeight="1" x14ac:dyDescent="0.3">
      <c r="A16" s="81">
        <v>6000</v>
      </c>
      <c r="B16" s="85" t="s">
        <v>19</v>
      </c>
      <c r="C16" s="205"/>
      <c r="D16" s="206"/>
      <c r="E16" s="19"/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26">
        <f t="shared" si="1"/>
        <v>0</v>
      </c>
      <c r="K16" s="48" t="e">
        <f>SUM(#REF!,#REF!,#REF!,#REF!,#REF!)</f>
        <v>#REF!</v>
      </c>
    </row>
    <row r="17" spans="1:12" s="2" customFormat="1" ht="15" customHeight="1" x14ac:dyDescent="0.3">
      <c r="A17" s="81">
        <v>6000</v>
      </c>
      <c r="B17" s="85" t="s">
        <v>20</v>
      </c>
      <c r="C17" s="205"/>
      <c r="D17" s="206"/>
      <c r="E17" s="19"/>
      <c r="F17" s="19">
        <f t="shared" si="0"/>
        <v>0</v>
      </c>
      <c r="G17" s="19">
        <f t="shared" si="0"/>
        <v>0</v>
      </c>
      <c r="H17" s="19">
        <f t="shared" si="0"/>
        <v>0</v>
      </c>
      <c r="I17" s="19">
        <f t="shared" si="0"/>
        <v>0</v>
      </c>
      <c r="J17" s="26">
        <f t="shared" si="1"/>
        <v>0</v>
      </c>
      <c r="K17" s="48" t="e">
        <f>SUM(#REF!,#REF!,#REF!,#REF!,#REF!)</f>
        <v>#REF!</v>
      </c>
      <c r="L17" s="79"/>
    </row>
    <row r="18" spans="1:12" ht="15" customHeight="1" x14ac:dyDescent="0.3">
      <c r="A18" s="81">
        <v>6000</v>
      </c>
      <c r="B18" s="85" t="s">
        <v>20</v>
      </c>
      <c r="C18" s="205"/>
      <c r="D18" s="206"/>
      <c r="E18" s="19"/>
      <c r="F18" s="19">
        <f t="shared" si="0"/>
        <v>0</v>
      </c>
      <c r="G18" s="19">
        <f t="shared" si="0"/>
        <v>0</v>
      </c>
      <c r="H18" s="19">
        <f t="shared" si="0"/>
        <v>0</v>
      </c>
      <c r="I18" s="19">
        <f t="shared" si="0"/>
        <v>0</v>
      </c>
      <c r="J18" s="26">
        <f t="shared" si="1"/>
        <v>0</v>
      </c>
      <c r="K18" s="48" t="e">
        <f>SUM(#REF!,#REF!,#REF!,#REF!,#REF!)</f>
        <v>#REF!</v>
      </c>
    </row>
    <row r="19" spans="1:12" ht="15" customHeight="1" x14ac:dyDescent="0.3">
      <c r="A19" s="81"/>
      <c r="B19" s="73" t="s">
        <v>21</v>
      </c>
      <c r="C19" s="205"/>
      <c r="D19" s="206"/>
      <c r="E19" s="19"/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0</v>
      </c>
      <c r="J19" s="26">
        <f t="shared" si="1"/>
        <v>0</v>
      </c>
      <c r="K19" s="48"/>
    </row>
    <row r="20" spans="1:12" ht="15" customHeight="1" x14ac:dyDescent="0.3">
      <c r="A20" s="81"/>
      <c r="B20" s="94" t="s">
        <v>22</v>
      </c>
      <c r="C20" s="205"/>
      <c r="D20" s="206"/>
      <c r="E20" s="19"/>
      <c r="F20" s="19">
        <f t="shared" si="0"/>
        <v>0</v>
      </c>
      <c r="G20" s="19">
        <f t="shared" si="0"/>
        <v>0</v>
      </c>
      <c r="H20" s="19">
        <f t="shared" si="0"/>
        <v>0</v>
      </c>
      <c r="I20" s="19">
        <f t="shared" si="0"/>
        <v>0</v>
      </c>
      <c r="J20" s="26">
        <f t="shared" si="1"/>
        <v>0</v>
      </c>
      <c r="K20" s="48"/>
    </row>
    <row r="21" spans="1:12" ht="15" customHeight="1" x14ac:dyDescent="0.3">
      <c r="A21" s="81"/>
      <c r="B21" s="73" t="s">
        <v>23</v>
      </c>
      <c r="C21" s="205"/>
      <c r="D21" s="206"/>
      <c r="E21" s="19"/>
      <c r="F21" s="19">
        <f t="shared" si="0"/>
        <v>0</v>
      </c>
      <c r="G21" s="19">
        <f t="shared" si="0"/>
        <v>0</v>
      </c>
      <c r="H21" s="19">
        <f t="shared" si="0"/>
        <v>0</v>
      </c>
      <c r="I21" s="19">
        <f t="shared" si="0"/>
        <v>0</v>
      </c>
      <c r="J21" s="26">
        <f t="shared" si="1"/>
        <v>0</v>
      </c>
      <c r="K21" s="48"/>
    </row>
    <row r="22" spans="1:12" ht="15.75" customHeight="1" x14ac:dyDescent="0.3">
      <c r="A22" s="83">
        <v>6000</v>
      </c>
      <c r="B22" s="224" t="s">
        <v>24</v>
      </c>
      <c r="C22" s="225"/>
      <c r="D22" s="225"/>
      <c r="E22" s="49">
        <f>ROUND(SUM(E14:E21),0)</f>
        <v>0</v>
      </c>
      <c r="F22" s="49">
        <f>ROUND(SUM(F14:F21),0)</f>
        <v>0</v>
      </c>
      <c r="G22" s="49">
        <f>ROUND(SUM(G14:G21),0)</f>
        <v>0</v>
      </c>
      <c r="H22" s="49">
        <f>ROUND(SUM(H14:H21),0)</f>
        <v>0</v>
      </c>
      <c r="I22" s="49">
        <f>ROUND(SUM(I14:I21),0)</f>
        <v>0</v>
      </c>
      <c r="J22" s="93">
        <f t="shared" si="1"/>
        <v>0</v>
      </c>
      <c r="K22" s="47" t="e">
        <f>SUM(#REF!,#REF!,#REF!,#REF!,#REF!)</f>
        <v>#REF!</v>
      </c>
    </row>
    <row r="23" spans="1:12" ht="15" customHeight="1" x14ac:dyDescent="0.3">
      <c r="A23" s="81">
        <v>6007</v>
      </c>
      <c r="B23" s="85" t="s">
        <v>25</v>
      </c>
      <c r="C23" s="205"/>
      <c r="D23" s="206"/>
      <c r="E23" s="19"/>
      <c r="F23" s="19">
        <f t="shared" ref="F23:I25" si="2">ROUND(SUM(E23*$C$10),0)</f>
        <v>0</v>
      </c>
      <c r="G23" s="19">
        <f t="shared" si="2"/>
        <v>0</v>
      </c>
      <c r="H23" s="19">
        <f t="shared" si="2"/>
        <v>0</v>
      </c>
      <c r="I23" s="19">
        <f t="shared" si="2"/>
        <v>0</v>
      </c>
      <c r="J23" s="26">
        <f t="shared" si="1"/>
        <v>0</v>
      </c>
      <c r="K23" s="48" t="e">
        <f>SUM(#REF!,#REF!,#REF!,#REF!,#REF!)</f>
        <v>#REF!</v>
      </c>
    </row>
    <row r="24" spans="1:12" ht="15" customHeight="1" x14ac:dyDescent="0.3">
      <c r="A24" s="81">
        <v>6007</v>
      </c>
      <c r="B24" s="85" t="s">
        <v>26</v>
      </c>
      <c r="C24" s="205"/>
      <c r="D24" s="206"/>
      <c r="E24" s="19"/>
      <c r="F24" s="19">
        <f t="shared" si="2"/>
        <v>0</v>
      </c>
      <c r="G24" s="19">
        <f t="shared" si="2"/>
        <v>0</v>
      </c>
      <c r="H24" s="19">
        <f t="shared" si="2"/>
        <v>0</v>
      </c>
      <c r="I24" s="19">
        <f t="shared" si="2"/>
        <v>0</v>
      </c>
      <c r="J24" s="26">
        <f t="shared" si="1"/>
        <v>0</v>
      </c>
      <c r="K24" s="48" t="e">
        <f>SUM(#REF!,#REF!,#REF!,#REF!,#REF!)</f>
        <v>#REF!</v>
      </c>
    </row>
    <row r="25" spans="1:12" ht="15" customHeight="1" x14ac:dyDescent="0.3">
      <c r="A25" s="81">
        <v>6007</v>
      </c>
      <c r="B25" s="85" t="s">
        <v>26</v>
      </c>
      <c r="C25" s="205"/>
      <c r="D25" s="206"/>
      <c r="E25" s="19"/>
      <c r="F25" s="19">
        <f t="shared" si="2"/>
        <v>0</v>
      </c>
      <c r="G25" s="19">
        <f t="shared" si="2"/>
        <v>0</v>
      </c>
      <c r="H25" s="19">
        <f t="shared" si="2"/>
        <v>0</v>
      </c>
      <c r="I25" s="19">
        <f t="shared" si="2"/>
        <v>0</v>
      </c>
      <c r="J25" s="26">
        <f t="shared" si="1"/>
        <v>0</v>
      </c>
      <c r="K25" s="48" t="e">
        <f>SUM(#REF!,#REF!,#REF!,#REF!,#REF!)</f>
        <v>#REF!</v>
      </c>
    </row>
    <row r="26" spans="1:12" ht="15.75" customHeight="1" x14ac:dyDescent="0.3">
      <c r="A26" s="83">
        <v>6007</v>
      </c>
      <c r="B26" s="216" t="s">
        <v>27</v>
      </c>
      <c r="C26" s="219"/>
      <c r="D26" s="217"/>
      <c r="E26" s="49">
        <f>ROUND(SUM(E23:E25),0)</f>
        <v>0</v>
      </c>
      <c r="F26" s="49">
        <f>ROUND(SUM(F23:F25),0)</f>
        <v>0</v>
      </c>
      <c r="G26" s="49">
        <f>ROUND(SUM(G23:G25),0)</f>
        <v>0</v>
      </c>
      <c r="H26" s="49">
        <f>ROUND(SUM(H23:H25),0)</f>
        <v>0</v>
      </c>
      <c r="I26" s="49">
        <f>ROUND(SUM(I23:I25),0)</f>
        <v>0</v>
      </c>
      <c r="J26" s="93">
        <f t="shared" si="1"/>
        <v>0</v>
      </c>
      <c r="K26" s="47" t="e">
        <f>SUM(#REF!,#REF!,#REF!,#REF!,#REF!)</f>
        <v>#REF!</v>
      </c>
    </row>
    <row r="27" spans="1:12" ht="15.6" customHeight="1" x14ac:dyDescent="0.3">
      <c r="A27" s="81">
        <v>6024</v>
      </c>
      <c r="B27" s="85" t="s">
        <v>29</v>
      </c>
      <c r="C27" s="205"/>
      <c r="D27" s="206"/>
      <c r="E27" s="19"/>
      <c r="F27" s="19">
        <f t="shared" ref="F27:F28" si="3">ROUND(SUM(E27*$C$10),0)</f>
        <v>0</v>
      </c>
      <c r="G27" s="19">
        <f t="shared" ref="G27:G28" si="4">ROUND(SUM(F27*$C$10),0)</f>
        <v>0</v>
      </c>
      <c r="H27" s="19">
        <f t="shared" ref="H27:H28" si="5">ROUND(SUM(G27*$C$10),0)</f>
        <v>0</v>
      </c>
      <c r="I27" s="19">
        <f t="shared" ref="I27:I28" si="6">ROUND(SUM(H27*$C$10),0)</f>
        <v>0</v>
      </c>
      <c r="J27" s="26">
        <f t="shared" ref="J27:J28" si="7">SUM(E27,F27,G27,H27,I27)</f>
        <v>0</v>
      </c>
      <c r="K27" s="48" t="e">
        <f>SUM(#REF!,#REF!,#REF!,#REF!,#REF!)</f>
        <v>#REF!</v>
      </c>
    </row>
    <row r="28" spans="1:12" ht="15" customHeight="1" x14ac:dyDescent="0.3">
      <c r="A28" s="81">
        <v>6024</v>
      </c>
      <c r="B28" s="85" t="s">
        <v>30</v>
      </c>
      <c r="C28" s="205"/>
      <c r="D28" s="206"/>
      <c r="E28" s="19"/>
      <c r="F28" s="19">
        <f t="shared" si="3"/>
        <v>0</v>
      </c>
      <c r="G28" s="19">
        <f t="shared" si="4"/>
        <v>0</v>
      </c>
      <c r="H28" s="19">
        <f t="shared" si="5"/>
        <v>0</v>
      </c>
      <c r="I28" s="19">
        <f t="shared" si="6"/>
        <v>0</v>
      </c>
      <c r="J28" s="26">
        <f t="shared" si="7"/>
        <v>0</v>
      </c>
      <c r="K28" s="48"/>
    </row>
    <row r="29" spans="1:12" ht="15" customHeight="1" x14ac:dyDescent="0.3">
      <c r="A29" s="81">
        <v>6024</v>
      </c>
      <c r="B29" s="85" t="s">
        <v>28</v>
      </c>
      <c r="C29" s="205"/>
      <c r="D29" s="206"/>
      <c r="E29" s="19"/>
      <c r="F29" s="19">
        <f t="shared" ref="F29:I29" si="8">ROUND(SUM(E29*$C$10),0)</f>
        <v>0</v>
      </c>
      <c r="G29" s="19">
        <f t="shared" si="8"/>
        <v>0</v>
      </c>
      <c r="H29" s="19">
        <f t="shared" si="8"/>
        <v>0</v>
      </c>
      <c r="I29" s="19">
        <f t="shared" si="8"/>
        <v>0</v>
      </c>
      <c r="J29" s="26">
        <f t="shared" si="1"/>
        <v>0</v>
      </c>
      <c r="K29" s="48"/>
    </row>
    <row r="30" spans="1:12" ht="15.75" customHeight="1" x14ac:dyDescent="0.3">
      <c r="A30" s="83">
        <v>6024</v>
      </c>
      <c r="B30" s="216" t="s">
        <v>31</v>
      </c>
      <c r="C30" s="219"/>
      <c r="D30" s="217"/>
      <c r="E30" s="49">
        <f>SUM(E27:E29)</f>
        <v>0</v>
      </c>
      <c r="F30" s="49">
        <f>SUM(F27:F29)</f>
        <v>0</v>
      </c>
      <c r="G30" s="49">
        <f>SUM(G27:G29)</f>
        <v>0</v>
      </c>
      <c r="H30" s="49">
        <f>SUM(H27:H29)</f>
        <v>0</v>
      </c>
      <c r="I30" s="49">
        <f>SUM(I27:I29)</f>
        <v>0</v>
      </c>
      <c r="J30" s="93">
        <f t="shared" si="1"/>
        <v>0</v>
      </c>
      <c r="K30" s="47" t="e">
        <f>SUM(#REF!,#REF!,#REF!,#REF!,#REF!)</f>
        <v>#REF!</v>
      </c>
    </row>
    <row r="31" spans="1:12" ht="15" customHeight="1" x14ac:dyDescent="0.3">
      <c r="A31" s="81">
        <v>6195</v>
      </c>
      <c r="B31" s="213" t="s">
        <v>32</v>
      </c>
      <c r="C31" s="215"/>
      <c r="D31" s="164">
        <v>0.2331</v>
      </c>
      <c r="E31" s="18">
        <f>ROUND($D$31* SUM(E22),0)</f>
        <v>0</v>
      </c>
      <c r="F31" s="18">
        <f>ROUND($D$31* SUM(F22),0)</f>
        <v>0</v>
      </c>
      <c r="G31" s="18">
        <f>ROUND($D$31* SUM(G22),0)</f>
        <v>0</v>
      </c>
      <c r="H31" s="18">
        <f>ROUND($D$31* SUM(H22),0)</f>
        <v>0</v>
      </c>
      <c r="I31" s="18">
        <f>ROUND($D$31* SUM(I22),0)</f>
        <v>0</v>
      </c>
      <c r="J31" s="26">
        <f t="shared" si="1"/>
        <v>0</v>
      </c>
      <c r="K31" s="48" t="e">
        <f>SUM(#REF!,#REF!,#REF!,#REF!,#REF!)</f>
        <v>#REF!</v>
      </c>
    </row>
    <row r="32" spans="1:12" ht="15" customHeight="1" x14ac:dyDescent="0.3">
      <c r="A32" s="81">
        <v>6195</v>
      </c>
      <c r="B32" s="213" t="s">
        <v>71</v>
      </c>
      <c r="C32" s="215"/>
      <c r="D32" s="164">
        <v>0.2331</v>
      </c>
      <c r="E32" s="18">
        <f>ROUND($D$32*E26,0)</f>
        <v>0</v>
      </c>
      <c r="F32" s="18">
        <f>ROUND($D$32*F26,0)</f>
        <v>0</v>
      </c>
      <c r="G32" s="18">
        <f>ROUND($D$32*G26,0)</f>
        <v>0</v>
      </c>
      <c r="H32" s="18">
        <f>ROUND($D$32*H26,0)</f>
        <v>0</v>
      </c>
      <c r="I32" s="18">
        <f>ROUND($D$32*I26,0)</f>
        <v>0</v>
      </c>
      <c r="J32" s="26">
        <f t="shared" si="1"/>
        <v>0</v>
      </c>
      <c r="K32" s="48" t="e">
        <f>SUM(#REF!,#REF!,#REF!,#REF!,#REF!)</f>
        <v>#REF!</v>
      </c>
    </row>
    <row r="33" spans="1:12" ht="15" customHeight="1" x14ac:dyDescent="0.3">
      <c r="A33" s="81">
        <v>6195</v>
      </c>
      <c r="B33" s="213" t="s">
        <v>34</v>
      </c>
      <c r="C33" s="215"/>
      <c r="D33" s="164">
        <v>9.7999999999999997E-3</v>
      </c>
      <c r="E33" s="18">
        <f>ROUND($D$33*(E30),0)</f>
        <v>0</v>
      </c>
      <c r="F33" s="18">
        <f>ROUND($D$33*(F30),0)</f>
        <v>0</v>
      </c>
      <c r="G33" s="18">
        <f>ROUND($D$33*(G30),0)</f>
        <v>0</v>
      </c>
      <c r="H33" s="18">
        <f>ROUND($D$33*(H30),0)</f>
        <v>0</v>
      </c>
      <c r="I33" s="18">
        <f>ROUND($D$33*(I30),0)</f>
        <v>0</v>
      </c>
      <c r="J33" s="26">
        <f t="shared" si="1"/>
        <v>0</v>
      </c>
      <c r="K33" s="48" t="e">
        <f>SUM(#REF!,#REF!,#REF!,#REF!,#REF!)</f>
        <v>#REF!</v>
      </c>
    </row>
    <row r="34" spans="1:12" s="2" customFormat="1" ht="15.75" customHeight="1" x14ac:dyDescent="0.3">
      <c r="A34" s="83">
        <v>6195</v>
      </c>
      <c r="B34" s="135" t="s">
        <v>35</v>
      </c>
      <c r="C34" s="133"/>
      <c r="D34" s="134"/>
      <c r="E34" s="49">
        <f>ROUND(SUM(E31:E33),0)</f>
        <v>0</v>
      </c>
      <c r="F34" s="49">
        <f>ROUND(SUM(F31:F33),0)</f>
        <v>0</v>
      </c>
      <c r="G34" s="49">
        <f>ROUND(SUM(G31:G33),0)</f>
        <v>0</v>
      </c>
      <c r="H34" s="49">
        <f>ROUND(SUM(H31:H33),0)</f>
        <v>0</v>
      </c>
      <c r="I34" s="49">
        <f>ROUND(SUM(I31:I33),0)</f>
        <v>0</v>
      </c>
      <c r="J34" s="93">
        <f t="shared" si="1"/>
        <v>0</v>
      </c>
      <c r="K34" s="47" t="e">
        <f>SUM(#REF!,#REF!,#REF!,#REF!,#REF!)</f>
        <v>#REF!</v>
      </c>
      <c r="L34" s="79"/>
    </row>
    <row r="35" spans="1:12" s="2" customFormat="1" ht="15.75" customHeight="1" thickBot="1" x14ac:dyDescent="0.35">
      <c r="A35" s="83"/>
      <c r="B35" s="202" t="s">
        <v>36</v>
      </c>
      <c r="C35" s="203"/>
      <c r="D35" s="204"/>
      <c r="E35" s="91">
        <f>SUM(E22,E26,E30,E34)</f>
        <v>0</v>
      </c>
      <c r="F35" s="91">
        <f>SUM(F22,F26,F30,F34)</f>
        <v>0</v>
      </c>
      <c r="G35" s="91">
        <f>SUM(G22,G26,G30,G34)</f>
        <v>0</v>
      </c>
      <c r="H35" s="91">
        <f>SUM(H22,H26,H30,H34)</f>
        <v>0</v>
      </c>
      <c r="I35" s="91">
        <f>SUM(I22,I26,I30,I34)</f>
        <v>0</v>
      </c>
      <c r="J35" s="92">
        <f t="shared" si="1"/>
        <v>0</v>
      </c>
      <c r="K35" s="47" t="e">
        <f>SUM(#REF!,#REF!,#REF!,#REF!,#REF!)</f>
        <v>#REF!</v>
      </c>
      <c r="L35" s="79"/>
    </row>
    <row r="36" spans="1:12" s="2" customFormat="1" ht="12" customHeight="1" thickBot="1" x14ac:dyDescent="0.35">
      <c r="A36" s="83"/>
      <c r="D36" s="90"/>
      <c r="E36" s="87"/>
      <c r="F36" s="87"/>
      <c r="G36" s="87"/>
      <c r="H36" s="87"/>
      <c r="I36" s="87"/>
      <c r="J36" s="87"/>
      <c r="K36" s="47"/>
      <c r="L36" s="67"/>
    </row>
    <row r="37" spans="1:12" ht="15" customHeight="1" x14ac:dyDescent="0.3">
      <c r="A37" s="82" t="s">
        <v>37</v>
      </c>
      <c r="B37" s="210" t="s">
        <v>38</v>
      </c>
      <c r="C37" s="211"/>
      <c r="D37" s="211"/>
      <c r="E37" s="211"/>
      <c r="F37" s="211"/>
      <c r="G37" s="211"/>
      <c r="H37" s="211"/>
      <c r="I37" s="211"/>
      <c r="J37" s="243"/>
      <c r="K37" s="48"/>
    </row>
    <row r="38" spans="1:12" ht="15" customHeight="1" x14ac:dyDescent="0.3">
      <c r="A38" s="82"/>
      <c r="B38" s="85" t="s">
        <v>39</v>
      </c>
      <c r="C38" s="218"/>
      <c r="D38" s="215"/>
      <c r="E38" s="117"/>
      <c r="F38" s="117"/>
      <c r="G38" s="117"/>
      <c r="H38" s="117"/>
      <c r="I38" s="117"/>
      <c r="J38" s="26">
        <f t="shared" ref="J38:J58" si="9">SUM(E38,F38,G38,H38,I38)</f>
        <v>0</v>
      </c>
      <c r="K38" s="48"/>
    </row>
    <row r="39" spans="1:12" ht="15" customHeight="1" x14ac:dyDescent="0.3">
      <c r="A39" s="82"/>
      <c r="B39" s="85" t="s">
        <v>40</v>
      </c>
      <c r="C39" s="218"/>
      <c r="D39" s="215"/>
      <c r="E39" s="117"/>
      <c r="F39" s="117"/>
      <c r="G39" s="117"/>
      <c r="H39" s="117"/>
      <c r="I39" s="117"/>
      <c r="J39" s="26">
        <f t="shared" si="9"/>
        <v>0</v>
      </c>
      <c r="K39" s="48"/>
    </row>
    <row r="40" spans="1:12" ht="15.75" customHeight="1" x14ac:dyDescent="0.3">
      <c r="A40" s="83">
        <v>6900</v>
      </c>
      <c r="B40" s="85" t="s">
        <v>41</v>
      </c>
      <c r="C40" s="205"/>
      <c r="D40" s="206"/>
      <c r="E40" s="19"/>
      <c r="F40" s="19"/>
      <c r="G40" s="19"/>
      <c r="H40" s="19"/>
      <c r="I40" s="19"/>
      <c r="J40" s="26">
        <f t="shared" si="9"/>
        <v>0</v>
      </c>
      <c r="K40" s="47" t="e">
        <f>SUM(#REF!,#REF!,#REF!,#REF!,#REF!)</f>
        <v>#REF!</v>
      </c>
    </row>
    <row r="41" spans="1:12" ht="15.75" customHeight="1" x14ac:dyDescent="0.3">
      <c r="A41" s="83">
        <v>6905</v>
      </c>
      <c r="B41" s="85" t="s">
        <v>42</v>
      </c>
      <c r="C41" s="205"/>
      <c r="D41" s="206"/>
      <c r="E41" s="19"/>
      <c r="F41" s="19"/>
      <c r="G41" s="19"/>
      <c r="H41" s="19"/>
      <c r="I41" s="19"/>
      <c r="J41" s="26">
        <f t="shared" si="9"/>
        <v>0</v>
      </c>
      <c r="K41" s="47" t="e">
        <f>SUM(#REF!,#REF!,#REF!,#REF!,#REF!)</f>
        <v>#REF!</v>
      </c>
    </row>
    <row r="42" spans="1:12" ht="15.75" customHeight="1" x14ac:dyDescent="0.3">
      <c r="A42" s="83">
        <v>6910</v>
      </c>
      <c r="B42" s="85" t="s">
        <v>43</v>
      </c>
      <c r="C42" s="205"/>
      <c r="D42" s="206"/>
      <c r="E42" s="19"/>
      <c r="F42" s="19"/>
      <c r="G42" s="19"/>
      <c r="H42" s="19"/>
      <c r="I42" s="19"/>
      <c r="J42" s="26">
        <f t="shared" si="9"/>
        <v>0</v>
      </c>
      <c r="K42" s="47" t="e">
        <f>SUM(#REF!,#REF!,#REF!,#REF!,#REF!)</f>
        <v>#REF!</v>
      </c>
    </row>
    <row r="43" spans="1:12" ht="15.75" customHeight="1" x14ac:dyDescent="0.3">
      <c r="A43" s="83">
        <v>6910</v>
      </c>
      <c r="B43" s="85" t="s">
        <v>86</v>
      </c>
      <c r="C43" s="205"/>
      <c r="D43" s="206"/>
      <c r="E43" s="19"/>
      <c r="F43" s="19"/>
      <c r="G43" s="19"/>
      <c r="H43" s="19"/>
      <c r="I43" s="19"/>
      <c r="J43" s="26">
        <f t="shared" ref="J43" si="10">SUM(E43,F43,G43,H43,I43)</f>
        <v>0</v>
      </c>
      <c r="K43" s="47" t="e">
        <f>SUM(#REF!,#REF!,#REF!,#REF!,#REF!)</f>
        <v>#REF!</v>
      </c>
    </row>
    <row r="44" spans="1:12" ht="15.75" customHeight="1" x14ac:dyDescent="0.3">
      <c r="A44" s="83"/>
      <c r="B44" s="85" t="s">
        <v>44</v>
      </c>
      <c r="C44" s="205"/>
      <c r="D44" s="206"/>
      <c r="E44" s="19"/>
      <c r="F44" s="19"/>
      <c r="G44" s="19"/>
      <c r="H44" s="19"/>
      <c r="I44" s="19"/>
      <c r="J44" s="26">
        <f t="shared" si="9"/>
        <v>0</v>
      </c>
      <c r="K44" s="47"/>
    </row>
    <row r="45" spans="1:12" ht="15.75" customHeight="1" x14ac:dyDescent="0.3">
      <c r="A45" s="83">
        <v>6235</v>
      </c>
      <c r="B45" s="85" t="s">
        <v>45</v>
      </c>
      <c r="C45" s="205"/>
      <c r="D45" s="206"/>
      <c r="E45" s="19"/>
      <c r="F45" s="19"/>
      <c r="G45" s="19"/>
      <c r="H45" s="19"/>
      <c r="I45" s="19"/>
      <c r="J45" s="26">
        <f>SUM(E45,F45,G45,H45,I45)</f>
        <v>0</v>
      </c>
      <c r="K45" s="47" t="e">
        <f>SUM(#REF!,#REF!,#REF!,#REF!,#REF!)</f>
        <v>#REF!</v>
      </c>
    </row>
    <row r="46" spans="1:12" ht="15.75" customHeight="1" x14ac:dyDescent="0.3">
      <c r="A46" s="83">
        <v>6235</v>
      </c>
      <c r="B46" s="85" t="s">
        <v>45</v>
      </c>
      <c r="C46" s="205"/>
      <c r="D46" s="206"/>
      <c r="E46" s="19"/>
      <c r="F46" s="19"/>
      <c r="G46" s="19"/>
      <c r="H46" s="19"/>
      <c r="I46" s="19"/>
      <c r="J46" s="26">
        <f t="shared" si="9"/>
        <v>0</v>
      </c>
      <c r="K46" s="47" t="e">
        <f>SUM(#REF!,#REF!,#REF!,#REF!,#REF!)</f>
        <v>#REF!</v>
      </c>
    </row>
    <row r="47" spans="1:12" ht="15.75" customHeight="1" x14ac:dyDescent="0.3">
      <c r="A47" s="83">
        <v>7010</v>
      </c>
      <c r="B47" s="85" t="s">
        <v>46</v>
      </c>
      <c r="C47" s="205"/>
      <c r="D47" s="206"/>
      <c r="E47" s="19"/>
      <c r="F47" s="19"/>
      <c r="G47" s="19"/>
      <c r="H47" s="19"/>
      <c r="I47" s="19"/>
      <c r="J47" s="26">
        <f t="shared" si="9"/>
        <v>0</v>
      </c>
      <c r="K47" s="47" t="e">
        <f>SUM(#REF!,#REF!,#REF!,#REF!,#REF!)</f>
        <v>#REF!</v>
      </c>
    </row>
    <row r="48" spans="1:12" ht="15.75" customHeight="1" x14ac:dyDescent="0.3">
      <c r="A48" s="83">
        <v>6500</v>
      </c>
      <c r="B48" s="85" t="s">
        <v>47</v>
      </c>
      <c r="C48" s="205"/>
      <c r="D48" s="206"/>
      <c r="E48" s="19"/>
      <c r="F48" s="19"/>
      <c r="G48" s="19"/>
      <c r="H48" s="19"/>
      <c r="I48" s="19"/>
      <c r="J48" s="26">
        <f t="shared" si="9"/>
        <v>0</v>
      </c>
      <c r="K48" s="47" t="e">
        <f>SUM(#REF!,#REF!,#REF!,#REF!,#REF!)</f>
        <v>#REF!</v>
      </c>
    </row>
    <row r="49" spans="1:12" ht="15.75" customHeight="1" x14ac:dyDescent="0.3">
      <c r="A49" s="83">
        <v>6260</v>
      </c>
      <c r="B49" s="85" t="s">
        <v>48</v>
      </c>
      <c r="C49" s="205"/>
      <c r="D49" s="206"/>
      <c r="E49" s="19"/>
      <c r="F49" s="19"/>
      <c r="G49" s="19"/>
      <c r="H49" s="19"/>
      <c r="I49" s="19"/>
      <c r="J49" s="26">
        <f t="shared" si="9"/>
        <v>0</v>
      </c>
      <c r="K49" s="47" t="e">
        <f>SUM(#REF!,#REF!,#REF!,#REF!,#REF!)</f>
        <v>#REF!</v>
      </c>
    </row>
    <row r="50" spans="1:12" ht="15" customHeight="1" x14ac:dyDescent="0.3">
      <c r="A50" s="81">
        <v>6515</v>
      </c>
      <c r="B50" s="85" t="s">
        <v>49</v>
      </c>
      <c r="C50" s="205"/>
      <c r="D50" s="206"/>
      <c r="E50" s="19"/>
      <c r="F50" s="19"/>
      <c r="G50" s="19"/>
      <c r="H50" s="19"/>
      <c r="I50" s="19"/>
      <c r="J50" s="26">
        <f t="shared" si="9"/>
        <v>0</v>
      </c>
      <c r="K50" s="48" t="e">
        <f>SUM(#REF!,#REF!,#REF!,#REF!,#REF!)</f>
        <v>#REF!</v>
      </c>
    </row>
    <row r="51" spans="1:12" ht="15" customHeight="1" x14ac:dyDescent="0.3">
      <c r="A51" s="81">
        <v>6520</v>
      </c>
      <c r="B51" s="85" t="s">
        <v>50</v>
      </c>
      <c r="C51" s="205"/>
      <c r="D51" s="206"/>
      <c r="E51" s="19"/>
      <c r="F51" s="19"/>
      <c r="G51" s="19"/>
      <c r="H51" s="19"/>
      <c r="I51" s="19"/>
      <c r="J51" s="26">
        <f t="shared" si="9"/>
        <v>0</v>
      </c>
      <c r="K51" s="48" t="e">
        <f>SUM(#REF!,#REF!,#REF!,#REF!,#REF!)</f>
        <v>#REF!</v>
      </c>
    </row>
    <row r="52" spans="1:12" ht="15" customHeight="1" x14ac:dyDescent="0.3">
      <c r="A52" s="81">
        <v>6515</v>
      </c>
      <c r="B52" s="85" t="s">
        <v>51</v>
      </c>
      <c r="C52" s="205"/>
      <c r="D52" s="206"/>
      <c r="E52" s="19"/>
      <c r="F52" s="19"/>
      <c r="G52" s="19"/>
      <c r="H52" s="19"/>
      <c r="I52" s="19"/>
      <c r="J52" s="26">
        <f t="shared" si="9"/>
        <v>0</v>
      </c>
      <c r="K52" s="48" t="e">
        <f>SUM(#REF!,#REF!,#REF!,#REF!,#REF!)</f>
        <v>#REF!</v>
      </c>
    </row>
    <row r="53" spans="1:12" ht="15" customHeight="1" x14ac:dyDescent="0.3">
      <c r="A53" s="81">
        <v>6520</v>
      </c>
      <c r="B53" s="85" t="s">
        <v>52</v>
      </c>
      <c r="C53" s="205"/>
      <c r="D53" s="206"/>
      <c r="E53" s="19"/>
      <c r="F53" s="19"/>
      <c r="G53" s="19"/>
      <c r="H53" s="19"/>
      <c r="I53" s="19"/>
      <c r="J53" s="26">
        <f t="shared" si="9"/>
        <v>0</v>
      </c>
      <c r="K53" s="48" t="e">
        <f>SUM(#REF!,#REF!,#REF!,#REF!,#REF!)</f>
        <v>#REF!</v>
      </c>
    </row>
    <row r="54" spans="1:12" ht="15.75" customHeight="1" x14ac:dyDescent="0.3">
      <c r="A54" s="83">
        <v>6515</v>
      </c>
      <c r="B54" s="246" t="s">
        <v>53</v>
      </c>
      <c r="C54" s="247"/>
      <c r="D54" s="248"/>
      <c r="E54" s="18">
        <f t="shared" ref="E54:I55" si="11">SUM(E50,E52)</f>
        <v>0</v>
      </c>
      <c r="F54" s="18">
        <f t="shared" si="11"/>
        <v>0</v>
      </c>
      <c r="G54" s="18">
        <f t="shared" si="11"/>
        <v>0</v>
      </c>
      <c r="H54" s="18">
        <f t="shared" si="11"/>
        <v>0</v>
      </c>
      <c r="I54" s="18">
        <f t="shared" si="11"/>
        <v>0</v>
      </c>
      <c r="J54" s="26">
        <f t="shared" si="9"/>
        <v>0</v>
      </c>
      <c r="K54" s="47" t="e">
        <f>SUM(#REF!,#REF!,#REF!,#REF!,#REF!)</f>
        <v>#REF!</v>
      </c>
    </row>
    <row r="55" spans="1:12" ht="15.75" customHeight="1" x14ac:dyDescent="0.3">
      <c r="A55" s="83">
        <v>6520</v>
      </c>
      <c r="B55" s="246" t="s">
        <v>54</v>
      </c>
      <c r="C55" s="247"/>
      <c r="D55" s="248"/>
      <c r="E55" s="18">
        <f t="shared" si="11"/>
        <v>0</v>
      </c>
      <c r="F55" s="18">
        <f t="shared" si="11"/>
        <v>0</v>
      </c>
      <c r="G55" s="18">
        <f t="shared" si="11"/>
        <v>0</v>
      </c>
      <c r="H55" s="18">
        <f t="shared" si="11"/>
        <v>0</v>
      </c>
      <c r="I55" s="18">
        <f t="shared" si="11"/>
        <v>0</v>
      </c>
      <c r="J55" s="26">
        <f t="shared" si="9"/>
        <v>0</v>
      </c>
      <c r="K55" s="47" t="e">
        <f>SUM(#REF!,#REF!,#REF!,#REF!,#REF!)</f>
        <v>#REF!</v>
      </c>
    </row>
    <row r="56" spans="1:12" ht="15.6" x14ac:dyDescent="0.3">
      <c r="B56" s="152" t="s">
        <v>55</v>
      </c>
      <c r="C56" s="205" t="s">
        <v>89</v>
      </c>
      <c r="D56" s="206"/>
      <c r="E56" s="17"/>
      <c r="F56" s="17"/>
      <c r="G56" s="17"/>
      <c r="H56" s="17"/>
      <c r="I56" s="17"/>
      <c r="J56" s="26">
        <f t="shared" si="9"/>
        <v>0</v>
      </c>
    </row>
    <row r="57" spans="1:12" ht="15.75" customHeight="1" x14ac:dyDescent="0.3">
      <c r="A57" s="83">
        <v>7225</v>
      </c>
      <c r="B57" s="85" t="s">
        <v>77</v>
      </c>
      <c r="C57" s="205" t="s">
        <v>92</v>
      </c>
      <c r="D57" s="206"/>
      <c r="E57" s="18"/>
      <c r="F57" s="18">
        <f>+E57*1.03</f>
        <v>0</v>
      </c>
      <c r="G57" s="18">
        <f>+F57*1.03</f>
        <v>0</v>
      </c>
      <c r="H57" s="18">
        <f>+G57*1.03</f>
        <v>0</v>
      </c>
      <c r="I57" s="18">
        <f>+H57*1.03</f>
        <v>0</v>
      </c>
      <c r="J57" s="26">
        <f t="shared" si="9"/>
        <v>0</v>
      </c>
      <c r="K57" s="47" t="e">
        <f>SUM(#REF!,#REF!,#REF!,#REF!,#REF!)</f>
        <v>#REF!</v>
      </c>
    </row>
    <row r="58" spans="1:12" s="2" customFormat="1" ht="15.75" customHeight="1" thickBot="1" x14ac:dyDescent="0.35">
      <c r="A58" s="83"/>
      <c r="B58" s="202" t="s">
        <v>57</v>
      </c>
      <c r="C58" s="203"/>
      <c r="D58" s="204"/>
      <c r="E58" s="91">
        <f>ROUND(SUM(E38:E49,E54:E57),0)</f>
        <v>0</v>
      </c>
      <c r="F58" s="91">
        <f>ROUND(SUM(F38:F49,F54:F57),0)</f>
        <v>0</v>
      </c>
      <c r="G58" s="91">
        <f>ROUND(SUM(G38:G49,G54:G57),0)</f>
        <v>0</v>
      </c>
      <c r="H58" s="91">
        <f>ROUND(SUM(H38:H49,H54:H57),0)</f>
        <v>0</v>
      </c>
      <c r="I58" s="91">
        <f>ROUND(SUM(I38:I49,I54:I57),0)</f>
        <v>0</v>
      </c>
      <c r="J58" s="92">
        <f t="shared" si="9"/>
        <v>0</v>
      </c>
      <c r="K58" s="47" t="e">
        <f>SUM(#REF!,#REF!,#REF!,#REF!,#REF!)</f>
        <v>#REF!</v>
      </c>
      <c r="L58" s="79"/>
    </row>
    <row r="59" spans="1:12" s="2" customFormat="1" ht="12" customHeight="1" thickBot="1" x14ac:dyDescent="0.35">
      <c r="A59" s="83"/>
      <c r="C59" s="86"/>
      <c r="D59" s="107"/>
      <c r="E59" s="87"/>
      <c r="F59" s="87"/>
      <c r="G59" s="87"/>
      <c r="H59" s="87"/>
      <c r="I59" s="87"/>
      <c r="J59" s="87"/>
      <c r="K59" s="47"/>
      <c r="L59" s="67"/>
    </row>
    <row r="60" spans="1:12" s="2" customFormat="1" ht="15" customHeight="1" x14ac:dyDescent="0.3">
      <c r="A60" s="83"/>
      <c r="B60" s="220" t="s">
        <v>84</v>
      </c>
      <c r="C60" s="221"/>
      <c r="D60" s="221"/>
      <c r="E60" s="113">
        <f>+E61-E69</f>
        <v>0</v>
      </c>
      <c r="F60" s="113">
        <f>+F61-F69</f>
        <v>0</v>
      </c>
      <c r="G60" s="113">
        <f>+G61-G69</f>
        <v>0</v>
      </c>
      <c r="H60" s="113">
        <f>+H61-H69</f>
        <v>0</v>
      </c>
      <c r="I60" s="113">
        <f>+I61-I69</f>
        <v>0</v>
      </c>
      <c r="J60" s="99">
        <f>SUM(E60,F60,G60,H60,I60)</f>
        <v>0</v>
      </c>
      <c r="K60" s="47"/>
      <c r="L60" s="79"/>
    </row>
    <row r="61" spans="1:12" ht="15.75" customHeight="1" x14ac:dyDescent="0.3">
      <c r="A61" s="83"/>
      <c r="B61" s="224" t="s">
        <v>58</v>
      </c>
      <c r="C61" s="225"/>
      <c r="D61" s="225"/>
      <c r="E61" s="49">
        <f>SUM(E35,E58)</f>
        <v>0</v>
      </c>
      <c r="F61" s="49">
        <f>SUM(F35,F58)</f>
        <v>0</v>
      </c>
      <c r="G61" s="49">
        <f>SUM(G35,G58)</f>
        <v>0</v>
      </c>
      <c r="H61" s="49">
        <f>SUM(H35,H58)</f>
        <v>0</v>
      </c>
      <c r="I61" s="49">
        <f>SUM(I35,I58)</f>
        <v>0</v>
      </c>
      <c r="J61" s="93">
        <f>SUM(E61,F61,G61,H61,I61)</f>
        <v>0</v>
      </c>
      <c r="K61" s="47" t="e">
        <f>SUM(#REF!,#REF!,#REF!,#REF!,#REF!)</f>
        <v>#REF!</v>
      </c>
    </row>
    <row r="62" spans="1:12" ht="15" customHeight="1" x14ac:dyDescent="0.3">
      <c r="A62" s="81"/>
      <c r="B62" s="263" t="s">
        <v>59</v>
      </c>
      <c r="C62" s="257"/>
      <c r="D62" s="257"/>
      <c r="E62" s="18">
        <f>E61- SUM(E39,E44,E55,E56:E57)</f>
        <v>0</v>
      </c>
      <c r="F62" s="18">
        <f t="shared" ref="F62:I62" si="12">F61- SUM(F39,F44,F55,F56:F57)</f>
        <v>0</v>
      </c>
      <c r="G62" s="18">
        <f t="shared" si="12"/>
        <v>0</v>
      </c>
      <c r="H62" s="18">
        <f t="shared" si="12"/>
        <v>0</v>
      </c>
      <c r="I62" s="18">
        <f t="shared" si="12"/>
        <v>0</v>
      </c>
      <c r="J62" s="26">
        <f>SUM(E62,F62,G62,H62,I62)</f>
        <v>0</v>
      </c>
      <c r="K62" s="48" t="e">
        <f>SUM(#REF!,#REF!,#REF!,#REF!,#REF!)</f>
        <v>#REF!</v>
      </c>
      <c r="L62" s="259" t="s">
        <v>79</v>
      </c>
    </row>
    <row r="63" spans="1:12" ht="15.75" customHeight="1" x14ac:dyDescent="0.3">
      <c r="A63" s="83">
        <v>7520</v>
      </c>
      <c r="B63" s="224" t="s">
        <v>60</v>
      </c>
      <c r="C63" s="225"/>
      <c r="D63" s="100">
        <v>0.54500000000000004</v>
      </c>
      <c r="E63" s="147">
        <f>ROUND(SUM(E62*$D$63),0)</f>
        <v>0</v>
      </c>
      <c r="F63" s="147">
        <f t="shared" ref="F63:I63" si="13">ROUND(SUM(F62*$D$63),0)</f>
        <v>0</v>
      </c>
      <c r="G63" s="147">
        <f t="shared" si="13"/>
        <v>0</v>
      </c>
      <c r="H63" s="147">
        <f t="shared" si="13"/>
        <v>0</v>
      </c>
      <c r="I63" s="147">
        <f t="shared" si="13"/>
        <v>0</v>
      </c>
      <c r="J63" s="93">
        <f>SUM(E63,F63,G63,H63,I63)</f>
        <v>0</v>
      </c>
      <c r="K63" s="47" t="e">
        <f>SUM(#REF!,#REF!,#REF!,#REF!,#REF!)</f>
        <v>#REF!</v>
      </c>
      <c r="L63" s="260"/>
    </row>
    <row r="64" spans="1:12" ht="15.75" customHeight="1" thickBot="1" x14ac:dyDescent="0.35">
      <c r="A64" s="83"/>
      <c r="B64" s="181" t="s">
        <v>61</v>
      </c>
      <c r="C64" s="182"/>
      <c r="D64" s="182"/>
      <c r="E64" s="91">
        <f>SUM(E61,E63)</f>
        <v>0</v>
      </c>
      <c r="F64" s="91">
        <f t="shared" ref="F64:I64" si="14">SUM(F61,F63)</f>
        <v>0</v>
      </c>
      <c r="G64" s="91">
        <f t="shared" si="14"/>
        <v>0</v>
      </c>
      <c r="H64" s="91">
        <f t="shared" si="14"/>
        <v>0</v>
      </c>
      <c r="I64" s="91">
        <f t="shared" si="14"/>
        <v>0</v>
      </c>
      <c r="J64" s="93">
        <f>SUM(E64,F64,G64,H64,I64)</f>
        <v>0</v>
      </c>
      <c r="K64" s="50" t="e">
        <f>SUM(#REF!,#REF!,#REF!,#REF!,#REF!)</f>
        <v>#REF!</v>
      </c>
      <c r="L64" s="260"/>
    </row>
    <row r="65" spans="4:10" ht="15.6" thickBot="1" x14ac:dyDescent="0.3"/>
    <row r="66" spans="4:10" ht="21" x14ac:dyDescent="0.4">
      <c r="D66" s="266" t="s">
        <v>80</v>
      </c>
      <c r="E66" s="267"/>
      <c r="F66" s="267"/>
      <c r="G66" s="267"/>
      <c r="H66" s="267"/>
      <c r="I66" s="267"/>
      <c r="J66" s="268"/>
    </row>
    <row r="67" spans="4:10" ht="20.399999999999999" x14ac:dyDescent="0.35">
      <c r="D67" s="140" t="s">
        <v>81</v>
      </c>
      <c r="E67" s="114"/>
      <c r="F67" s="114"/>
      <c r="G67" s="114"/>
      <c r="H67" s="114"/>
      <c r="I67" s="114"/>
      <c r="J67" s="141">
        <f>SUM(E67:I67)</f>
        <v>0</v>
      </c>
    </row>
    <row r="68" spans="4:10" ht="20.399999999999999" x14ac:dyDescent="0.35">
      <c r="D68" s="140" t="s">
        <v>82</v>
      </c>
      <c r="E68" s="114"/>
      <c r="F68" s="114"/>
      <c r="G68" s="114"/>
      <c r="H68" s="114"/>
      <c r="I68" s="114"/>
      <c r="J68" s="141">
        <f>SUM(E68:I68)</f>
        <v>0</v>
      </c>
    </row>
    <row r="69" spans="4:10" ht="21" thickBot="1" x14ac:dyDescent="0.4">
      <c r="D69" s="142"/>
      <c r="E69" s="143">
        <f t="shared" ref="E69:J69" si="15">SUM(E67:E68)</f>
        <v>0</v>
      </c>
      <c r="F69" s="143">
        <f t="shared" si="15"/>
        <v>0</v>
      </c>
      <c r="G69" s="143">
        <f t="shared" si="15"/>
        <v>0</v>
      </c>
      <c r="H69" s="143">
        <f t="shared" si="15"/>
        <v>0</v>
      </c>
      <c r="I69" s="143">
        <f t="shared" si="15"/>
        <v>0</v>
      </c>
      <c r="J69" s="144">
        <f t="shared" si="15"/>
        <v>0</v>
      </c>
    </row>
  </sheetData>
  <sheetProtection selectLockedCells="1"/>
  <mergeCells count="59">
    <mergeCell ref="L62:L64"/>
    <mergeCell ref="C52:D52"/>
    <mergeCell ref="C53:D53"/>
    <mergeCell ref="C56:D56"/>
    <mergeCell ref="C57:D57"/>
    <mergeCell ref="B58:D58"/>
    <mergeCell ref="B54:D54"/>
    <mergeCell ref="C41:D41"/>
    <mergeCell ref="C42:D42"/>
    <mergeCell ref="C44:D44"/>
    <mergeCell ref="C46:D46"/>
    <mergeCell ref="D66:J66"/>
    <mergeCell ref="C47:D47"/>
    <mergeCell ref="C48:D48"/>
    <mergeCell ref="C49:D49"/>
    <mergeCell ref="C50:D50"/>
    <mergeCell ref="C51:D51"/>
    <mergeCell ref="B63:C63"/>
    <mergeCell ref="B64:D64"/>
    <mergeCell ref="B55:D55"/>
    <mergeCell ref="B60:D60"/>
    <mergeCell ref="B61:D61"/>
    <mergeCell ref="B62:D62"/>
    <mergeCell ref="B35:D35"/>
    <mergeCell ref="C23:D23"/>
    <mergeCell ref="B31:C31"/>
    <mergeCell ref="B30:D30"/>
    <mergeCell ref="C14:D14"/>
    <mergeCell ref="C15:D15"/>
    <mergeCell ref="C16:D16"/>
    <mergeCell ref="C17:D17"/>
    <mergeCell ref="C18:D18"/>
    <mergeCell ref="C24:D24"/>
    <mergeCell ref="C25:D25"/>
    <mergeCell ref="C28:D28"/>
    <mergeCell ref="C29:D29"/>
    <mergeCell ref="C27:D27"/>
    <mergeCell ref="B26:D26"/>
    <mergeCell ref="B1:J1"/>
    <mergeCell ref="A4:B4"/>
    <mergeCell ref="A5:B5"/>
    <mergeCell ref="A6:B6"/>
    <mergeCell ref="C12:D12"/>
    <mergeCell ref="C43:D43"/>
    <mergeCell ref="C45:D45"/>
    <mergeCell ref="A7:B7"/>
    <mergeCell ref="C7:J7"/>
    <mergeCell ref="A8:B8"/>
    <mergeCell ref="B22:D22"/>
    <mergeCell ref="B13:J13"/>
    <mergeCell ref="C19:D19"/>
    <mergeCell ref="C20:D20"/>
    <mergeCell ref="C21:D21"/>
    <mergeCell ref="B32:C32"/>
    <mergeCell ref="B33:C33"/>
    <mergeCell ref="C38:D38"/>
    <mergeCell ref="C39:D39"/>
    <mergeCell ref="C40:D40"/>
    <mergeCell ref="B37:J37"/>
  </mergeCells>
  <pageMargins left="0.5" right="0.75" top="0.25" bottom="0.5" header="0.5" footer="0"/>
  <pageSetup scale="66" orientation="portrait" r:id="rId1"/>
  <headerFooter scaleWithDoc="0" alignWithMargins="0">
    <oddFooter>&amp;LORSP Internal BUDGET Worksheet (rev. 2/19/2025)</oddFooter>
  </headerFooter>
  <colBreaks count="1" manualBreakCount="1">
    <brk id="7" max="69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cdc26-3205-46b3-b114-9b15ad4850c8">
      <Terms xmlns="http://schemas.microsoft.com/office/infopath/2007/PartnerControls"/>
    </lcf76f155ced4ddcb4097134ff3c332f>
    <TaxCatchAll xmlns="7af7cd7a-bfc3-4d68-82f0-2675a70e3386" xsi:nil="true"/>
    <_dlc_DocId xmlns="7af7cd7a-bfc3-4d68-82f0-2675a70e3386">TAMVDHETYRMA-1239769366-71993</_dlc_DocId>
    <_dlc_DocIdUrl xmlns="7af7cd7a-bfc3-4d68-82f0-2675a70e3386">
      <Url>https://marq.sharepoint.com/sites/orsp/_layouts/15/DocIdRedir.aspx?ID=TAMVDHETYRMA-1239769366-71993</Url>
      <Description>TAMVDHETYRMA-1239769366-71993</Description>
    </_dlc_DocIdUr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3EAE628C8DC4484C4FB915900C99F" ma:contentTypeVersion="22" ma:contentTypeDescription="Create a new document." ma:contentTypeScope="" ma:versionID="a906bcf6933065179c300241468ec314">
  <xsd:schema xmlns:xsd="http://www.w3.org/2001/XMLSchema" xmlns:xs="http://www.w3.org/2001/XMLSchema" xmlns:p="http://schemas.microsoft.com/office/2006/metadata/properties" xmlns:ns1="http://schemas.microsoft.com/sharepoint/v3" xmlns:ns2="7af7cd7a-bfc3-4d68-82f0-2675a70e3386" xmlns:ns3="a1ccdc26-3205-46b3-b114-9b15ad4850c8" targetNamespace="http://schemas.microsoft.com/office/2006/metadata/properties" ma:root="true" ma:fieldsID="d1f7fde56a0751fe9d9a3b789cea638a" ns1:_="" ns2:_="" ns3:_="">
    <xsd:import namespace="http://schemas.microsoft.com/sharepoint/v3"/>
    <xsd:import namespace="7af7cd7a-bfc3-4d68-82f0-2675a70e3386"/>
    <xsd:import namespace="a1ccdc26-3205-46b3-b114-9b15ad4850c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7cd7a-bfc3-4d68-82f0-2675a70e33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6ad249f-a5af-45b6-b597-bc821103ca93}" ma:internalName="TaxCatchAll" ma:showField="CatchAllData" ma:web="7af7cd7a-bfc3-4d68-82f0-2675a70e3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cdc26-3205-46b3-b114-9b15ad4850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6963a87-7139-4f63-9b27-46f0e2e187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E8B42B-C1F4-4E5C-BB5C-51339EA558D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E4E2514-21B8-43F0-BD7F-37BE4F9D7A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7D45EC-BCAB-4F2E-9814-74A9E3CC999A}">
  <ds:schemaRefs>
    <ds:schemaRef ds:uri="http://schemas.microsoft.com/office/2006/metadata/properties"/>
    <ds:schemaRef ds:uri="http://schemas.microsoft.com/office/infopath/2007/PartnerControls"/>
    <ds:schemaRef ds:uri="a1ccdc26-3205-46b3-b114-9b15ad4850c8"/>
    <ds:schemaRef ds:uri="7af7cd7a-bfc3-4d68-82f0-2675a70e3386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148A5C-E4E6-4127-BEA1-1382C41D544A}">
  <ds:schemaRefs>
    <ds:schemaRef ds:uri="http://schemas.microsoft.com/sharepoint/events"/>
    <ds:schemaRef ds:uri=""/>
  </ds:schemaRefs>
</ds:datastoreItem>
</file>

<file path=customXml/itemProps5.xml><?xml version="1.0" encoding="utf-8"?>
<ds:datastoreItem xmlns:ds="http://schemas.openxmlformats.org/officeDocument/2006/customXml" ds:itemID="{BC958985-D988-43C5-9A6C-90C1446A9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af7cd7a-bfc3-4d68-82f0-2675a70e3386"/>
    <ds:schemaRef ds:uri="a1ccdc26-3205-46b3-b114-9b15ad4850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be32f68-c72d-420d-b5bd-750c63a268e4}" enabled="0" method="" siteId="{abe32f68-c72d-420d-b5bd-750c63a268e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1 YEAR</vt:lpstr>
      <vt:lpstr>2 Year</vt:lpstr>
      <vt:lpstr>3 Year</vt:lpstr>
      <vt:lpstr>4 Year</vt:lpstr>
      <vt:lpstr>5 YEAR </vt:lpstr>
      <vt:lpstr>1 YEAR wcost share</vt:lpstr>
      <vt:lpstr>5 YEAR wcost share </vt:lpstr>
      <vt:lpstr>1 YEAR subindirect</vt:lpstr>
      <vt:lpstr>5 YEAR  subindirects</vt:lpstr>
      <vt:lpstr>'1 YEAR'!Print_Area</vt:lpstr>
      <vt:lpstr>'1 YEAR subindirect'!Print_Area</vt:lpstr>
      <vt:lpstr>'1 YEAR wcost share'!Print_Area</vt:lpstr>
      <vt:lpstr>'5 YEAR '!Print_Area</vt:lpstr>
      <vt:lpstr>'5 YEAR  subindirects'!Print_Area</vt:lpstr>
      <vt:lpstr>'5 YEAR wcost share '!Print_Area</vt:lpstr>
    </vt:vector>
  </TitlesOfParts>
  <Manager/>
  <Company>Marquette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Thelen</dc:creator>
  <cp:keywords/>
  <dc:description/>
  <cp:lastModifiedBy>Ngetich-Rugutt, Mercy</cp:lastModifiedBy>
  <cp:revision/>
  <dcterms:created xsi:type="dcterms:W3CDTF">2004-06-30T17:10:43Z</dcterms:created>
  <dcterms:modified xsi:type="dcterms:W3CDTF">2026-08-24T18:49:29Z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TAMVDHETYRMA-1239769366-38810</vt:lpwstr>
  </property>
  <property fmtid="{D5CDD505-2E9C-101B-9397-08002B2CF9AE}" pid="3" name="_dlc_DocIdItemGuid">
    <vt:lpwstr>4698f571-38f6-4b28-9b5c-d77be0dc0ea1</vt:lpwstr>
  </property>
  <property fmtid="{D5CDD505-2E9C-101B-9397-08002B2CF9AE}" pid="4" name="_dlc_DocIdUrl">
    <vt:lpwstr>https://marq.sharepoint.com/sites/orsp/_layouts/15/DocIdRedir.aspx?ID=TAMVDHETYRMA-1239769366-38810, TAMVDHETYRMA-1239769366-38810</vt:lpwstr>
  </property>
  <property fmtid="{D5CDD505-2E9C-101B-9397-08002B2CF9AE}" pid="5" name="ContentTypeId">
    <vt:lpwstr>0x0101000CD3EAE628C8DC4484C4FB915900C99F</vt:lpwstr>
  </property>
  <property fmtid="{D5CDD505-2E9C-101B-9397-08002B2CF9AE}" pid="6" name="MediaServiceImageTags">
    <vt:lpwstr/>
  </property>
</Properties>
</file>