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hidePivotFieldList="1" defaultThemeVersion="166925"/>
  <mc:AlternateContent xmlns:mc="http://schemas.openxmlformats.org/markup-compatibility/2006">
    <mc:Choice Requires="x15">
      <x15ac:absPath xmlns:x15ac="http://schemas.microsoft.com/office/spreadsheetml/2010/11/ac" url="C:\Users\Frank\Documents\LEEP\"/>
    </mc:Choice>
  </mc:AlternateContent>
  <xr:revisionPtr revIDLastSave="0" documentId="13_ncr:1_{90548070-5B27-4CA8-8651-E568FD8A6267}" xr6:coauthVersionLast="47" xr6:coauthVersionMax="47" xr10:uidLastSave="{00000000-0000-0000-0000-000000000000}"/>
  <bookViews>
    <workbookView xWindow="-108" yWindow="-108" windowWidth="23256" windowHeight="12576" tabRatio="863" xr2:uid="{A0A00F9F-9F74-491B-9625-E5588361B413}"/>
  </bookViews>
  <sheets>
    <sheet name="Title" sheetId="14" r:id="rId1"/>
    <sheet name="Definitions" sheetId="9" r:id="rId2"/>
    <sheet name="Overview and Instructions" sheetId="10" r:id="rId3"/>
    <sheet name="Data Sheet" sheetId="1" r:id="rId4"/>
    <sheet name="Analysis" sheetId="13" r:id="rId5"/>
    <sheet name="Store Charts" sheetId="15" r:id="rId6"/>
  </sheets>
  <definedNames>
    <definedName name="_xlnm._FilterDatabase" localSheetId="3" hidden="1">'Data Sheet'!$A$12:$AM$15</definedName>
    <definedName name="_xlcn.WorksheetConnection_GFCHRConsultingCompEquityAnalysisTemplate.xlsxTable11" hidden="1">Table1[]</definedName>
    <definedName name="Department">#REF!:INDEX(#REF!,COUNTIF(#REF!,"?*"))</definedName>
    <definedName name="DisabilityStatus">#REF!:INDEX(#REF!,COUNTIF(#REF!,"?*"))</definedName>
    <definedName name="Gender">#REF!:INDEX(#REF!,COUNTIF(#REF!,"?*"))</definedName>
    <definedName name="LevelGrouping">#REF!:INDEX(#REF!,COUNTIF(#REF!,"?*"))</definedName>
    <definedName name="OfficeCity">#REF!:INDEX(#REF!,COUNTIF(#REF!,"?*"))</definedName>
    <definedName name="OfficeState">#REF!:INDEX(#REF!,COUNTIF(#REF!,"?*"))</definedName>
    <definedName name="PayGrade">#REF!:INDEX(#REF!,COUNTIF(#REF!,"?*"))</definedName>
    <definedName name="PayType">#REF!:INDEX(#REF!,COUNTIF(#REF!,"?*"))</definedName>
    <definedName name="Position">#REF!:INDEX(#REF!,COUNTIF(#REF!,"?*"))</definedName>
    <definedName name="Race">#REF!:INDEX(#REF!,COUNTIF(#REF!,"?*"))</definedName>
    <definedName name="Slicer_Full_Name">#N/A</definedName>
    <definedName name="Slicer_Gender1">#N/A</definedName>
    <definedName name="Slicer_Position_Family">#N/A</definedName>
    <definedName name="Slicer_Race2">#N/A</definedName>
    <definedName name="Slicer_Within_Range?">#N/A</definedName>
    <definedName name="VeteranStatus">#REF!:INDEX(#REF!,COUNTIF(#REF!,"?*"))</definedName>
  </definedNames>
  <calcPr calcId="191029"/>
  <pivotCaches>
    <pivotCache cacheId="144" r:id="rId7"/>
    <pivotCache cacheId="147" r:id="rId8"/>
  </pivotCaches>
  <extLst>
    <ext xmlns:x14="http://schemas.microsoft.com/office/spreadsheetml/2009/9/main" uri="{876F7934-8845-4945-9796-88D515C7AA90}">
      <x14:pivotCaches>
        <pivotCache cacheId="125" r:id="rId9"/>
      </x14:pivotCaches>
    </ext>
    <ext xmlns:x14="http://schemas.microsoft.com/office/spreadsheetml/2009/9/main" uri="{BBE1A952-AA13-448e-AADC-164F8A28A991}">
      <x14:slicerCaches>
        <x14:slicerCache r:id="rId10"/>
        <x14:slicerCache r:id="rId11"/>
        <x14:slicerCache r:id="rId12"/>
        <x14:slicerCache r:id="rId13"/>
        <x14:slicerCache r:id="rId14"/>
      </x14:slicerCaches>
    </ext>
    <ext xmlns:x14="http://schemas.microsoft.com/office/spreadsheetml/2009/9/main" uri="{79F54976-1DA5-4618-B147-4CDE4B953A38}">
      <x14:workbookPr/>
    </ext>
    <ext xmlns:x15="http://schemas.microsoft.com/office/spreadsheetml/2010/11/main" uri="{841E416B-1EF1-43b6-AB56-02D37102CBD5}">
      <x15:pivotCaches>
        <pivotCache cacheId="150" r:id="rId15"/>
        <pivotCache cacheId="153" r:id="rId16"/>
        <pivotCache cacheId="169" r:id="rId17"/>
      </x15:pivotCaches>
    </ext>
    <ext xmlns:x15="http://schemas.microsoft.com/office/spreadsheetml/2010/11/main" uri="{983426D0-5260-488c-9760-48F4B6AC55F4}">
      <x15:pivotTableReferences>
        <x15:pivotTableReference r:id="rId18"/>
        <x15:pivotTableReference r:id="rId19"/>
        <x15:pivotTableReference r:id="rId20"/>
      </x15:pivotTableReferences>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 name="Table1" connection="WorksheetConnection_GFC - HR Consulting - Comp - Equity Analysis Template.xlsx!Table1"/>
        </x15:modelTables>
      </x15:dataModel>
    </ext>
  </extLst>
</workbook>
</file>

<file path=xl/calcChain.xml><?xml version="1.0" encoding="utf-8"?>
<calcChain xmlns="http://schemas.openxmlformats.org/spreadsheetml/2006/main">
  <c r="D15" i="1" l="1"/>
  <c r="Q15" i="1"/>
  <c r="V15" i="1"/>
  <c r="W15" i="1"/>
  <c r="X15" i="1"/>
  <c r="AB15" i="1"/>
  <c r="AH15" i="1" s="1"/>
  <c r="AE15" i="1"/>
  <c r="AE13" i="1"/>
  <c r="B4" i="13"/>
  <c r="AE14" i="1"/>
  <c r="AD15" i="1" l="1"/>
  <c r="A2" i="1"/>
  <c r="A1" i="9"/>
  <c r="B4" i="1" l="1"/>
  <c r="A3" i="13"/>
  <c r="A2" i="13"/>
  <c r="A1" i="13"/>
  <c r="Q13" i="1"/>
  <c r="Q14" i="1"/>
  <c r="D13" i="1"/>
  <c r="D14" i="1"/>
  <c r="X14" i="1" l="1"/>
  <c r="X13" i="1"/>
  <c r="W13" i="1"/>
  <c r="W14" i="1"/>
  <c r="V13" i="1"/>
  <c r="V14" i="1"/>
  <c r="AB14" i="1" l="1"/>
  <c r="AB13" i="1"/>
  <c r="AD13" i="1" l="1"/>
  <c r="AH13" i="1"/>
  <c r="AD14" i="1"/>
  <c r="AH14"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89D9390-4FC5-4488-8799-191E7673C202}" keepAlive="1" name="Query - Table1" description="Connection to the 'Table1' query in the workbook." type="5" refreshedVersion="6" background="1" saveData="1">
    <dbPr connection="Provider=Microsoft.Mashup.OleDb.1;Data Source=$Workbook$;Location=Table1;Extended Properties=&quot;&quot;" command="SELECT * FROM [Table1]"/>
  </connection>
  <connection id="2" xr16:uid="{A29C55E7-0502-4A4E-B206-A4FCE1E6C3CD}"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3" xr16:uid="{58C0F2D6-D304-4FC1-86D3-6D106864FB8C}" name="WorksheetConnection_GFC - HR Consulting - Comp - Equity Analysis Template.xlsx!Table1" type="102" refreshedVersion="7" minRefreshableVersion="5">
    <extLst>
      <ext xmlns:x15="http://schemas.microsoft.com/office/spreadsheetml/2010/11/main" uri="{DE250136-89BD-433C-8126-D09CA5730AF9}">
        <x15:connection id="Table1">
          <x15:rangePr sourceName="_xlcn.WorksheetConnection_GFCHRConsultingCompEquityAnalysisTemplate.xlsxTable11"/>
        </x15:connection>
      </ext>
    </extLst>
  </connection>
</connections>
</file>

<file path=xl/sharedStrings.xml><?xml version="1.0" encoding="utf-8"?>
<sst xmlns="http://schemas.openxmlformats.org/spreadsheetml/2006/main" count="213" uniqueCount="144">
  <si>
    <t>First Name</t>
  </si>
  <si>
    <t>Last Name</t>
  </si>
  <si>
    <t>Full Name</t>
  </si>
  <si>
    <t>DOB</t>
  </si>
  <si>
    <t>DOH</t>
  </si>
  <si>
    <t>Pay Type</t>
  </si>
  <si>
    <t>EE ID</t>
  </si>
  <si>
    <t>Hourly Rate</t>
  </si>
  <si>
    <t>Base Info</t>
  </si>
  <si>
    <t>Slicers</t>
  </si>
  <si>
    <t>Department</t>
  </si>
  <si>
    <t>Office - City</t>
  </si>
  <si>
    <t>Office - State</t>
  </si>
  <si>
    <t>Office - Combined</t>
  </si>
  <si>
    <t>Gender</t>
  </si>
  <si>
    <t>Race</t>
  </si>
  <si>
    <t>Age</t>
  </si>
  <si>
    <t>As of</t>
  </si>
  <si>
    <t>Salary</t>
  </si>
  <si>
    <t>Pay Grade</t>
  </si>
  <si>
    <t>Veteran Status</t>
  </si>
  <si>
    <t>Disability Status</t>
  </si>
  <si>
    <t>Compa Ratio</t>
  </si>
  <si>
    <t>Low</t>
  </si>
  <si>
    <t>Mid</t>
  </si>
  <si>
    <t>High</t>
  </si>
  <si>
    <t>John</t>
  </si>
  <si>
    <t>Smith</t>
  </si>
  <si>
    <t>New Salary</t>
  </si>
  <si>
    <t>New Hourly Rate</t>
  </si>
  <si>
    <t>New Compa Ratio</t>
  </si>
  <si>
    <t>Custom Slicers</t>
  </si>
  <si>
    <t>Custom Slicer #1</t>
  </si>
  <si>
    <t>Custom Slicer #2</t>
  </si>
  <si>
    <t>Custom Slicer #3</t>
  </si>
  <si>
    <t>Custom Slicer #4</t>
  </si>
  <si>
    <t>Custom Slicer #5</t>
  </si>
  <si>
    <t>Title</t>
  </si>
  <si>
    <t>Position Family</t>
  </si>
  <si>
    <t>Grand Total</t>
  </si>
  <si>
    <t># of Employees</t>
  </si>
  <si>
    <t>Average Salary</t>
  </si>
  <si>
    <t>Average Compa Ratio</t>
  </si>
  <si>
    <t>Min Compa Ratio</t>
  </si>
  <si>
    <t>Max Compa Ratio</t>
  </si>
  <si>
    <t>Position Effective Date</t>
  </si>
  <si>
    <t>Company Tenure</t>
  </si>
  <si>
    <t>Position Tenure</t>
  </si>
  <si>
    <t>Average Position Tenure</t>
  </si>
  <si>
    <t>Average Company Tenure</t>
  </si>
  <si>
    <t>Tab</t>
  </si>
  <si>
    <t>Data Sheet</t>
  </si>
  <si>
    <t>Description</t>
  </si>
  <si>
    <t>Requires detailed employee data input in orange cells. The as of date needs to be set at the top of that tab to generate the proper age and tenure calculations.</t>
  </si>
  <si>
    <t>Definitions</t>
  </si>
  <si>
    <t>This tab includes all definitions used in the data model and explains the charts on the Analysis Tab.</t>
  </si>
  <si>
    <t>Analysis</t>
  </si>
  <si>
    <t>Instructions</t>
  </si>
  <si>
    <t>Overview</t>
  </si>
  <si>
    <t>Action Items</t>
  </si>
  <si>
    <t>Compensation Equity Analysis</t>
  </si>
  <si>
    <t>Ensure "As of" date at the top of this tab is populated as this drives age and tenure calculations throughout.</t>
  </si>
  <si>
    <t>Employee's last name</t>
  </si>
  <si>
    <t>Employee's first name</t>
  </si>
  <si>
    <t>Employee's Last Name, First Name</t>
  </si>
  <si>
    <t>Employee's date of birth</t>
  </si>
  <si>
    <t>Employee's date of hire</t>
  </si>
  <si>
    <t>Employee's start date in current position</t>
  </si>
  <si>
    <t>If hourly employee, hourly pay rate</t>
  </si>
  <si>
    <t>Employee's current salary (if hourly, this is the annual salary equivalent of hourly rate)</t>
  </si>
  <si>
    <t>Salary or hourly</t>
  </si>
  <si>
    <t>Employee's current pay grade</t>
  </si>
  <si>
    <t>Employee's current job title</t>
  </si>
  <si>
    <t>Grouping of similar positions</t>
  </si>
  <si>
    <t>Yes/No</t>
  </si>
  <si>
    <t>White, Black or African American, Hispanic or Latino, Asian, American Indian or Alaska Native, or Native Hawaiian and Other Pacific Islander</t>
  </si>
  <si>
    <t>Salary divided by Mid</t>
  </si>
  <si>
    <t>Term</t>
  </si>
  <si>
    <t>Definition</t>
  </si>
  <si>
    <t>Data Input Sheet</t>
  </si>
  <si>
    <t>This tab includes summary pivot tables and pivot charts based on the data model to easily see key metrics and composition. It utilizes slicers to filter the tables and charts (see instructions below).</t>
  </si>
  <si>
    <t>Employee's current department</t>
  </si>
  <si>
    <t>Within Range?</t>
  </si>
  <si>
    <t>White</t>
  </si>
  <si>
    <t>No</t>
  </si>
  <si>
    <t>Yes</t>
  </si>
  <si>
    <t>Black or African American</t>
  </si>
  <si>
    <t>Experience in Industry</t>
  </si>
  <si>
    <t>Performance Rating</t>
  </si>
  <si>
    <t>Doe</t>
  </si>
  <si>
    <t>Jane</t>
  </si>
  <si>
    <t>Smith, Jane</t>
  </si>
  <si>
    <t>Doe, John</t>
  </si>
  <si>
    <t>Input Cell</t>
  </si>
  <si>
    <t>Use the Slicers on the left of the page to filter the tables and charts (all tables and charts on the Analysis tab are set to update based on the Slicers). To select a single filter, click the field you want to see. To see a different single selection, simply click another field in the slicer. To view multiple fields, click a single field, then press CTRL while you select the other fields you want in the filter. To clear the filters, click the icon in the upper right corner of the slicer.
The x-axis of each chart is defaulted to Gender as the top level with employee name as a drill down field. To drill down from Gender to Employee name, click the + in the bottom right corner of each chart. To drill back up to Gender, click the - in the bottom right corner of each chart.
To change the x-axis field to another category (i.e. race, tenure, performance rating, etc.), click the chart you want to update and follow the below steps:</t>
  </si>
  <si>
    <t>1. Click the chart you want to update.</t>
  </si>
  <si>
    <t>2. Click "PivotChart Analyze" in the Excel ribbon at the top and then click "Field List" (see screenshot).</t>
  </si>
  <si>
    <t>3. The PivotTable Fields pane will open on the right. In the Axis (Categories) box, you will see the current x-axis fields (defaulted to Gender and Full Name [Gender is the top level axis then Full Name is the drill down axis]). To change this field, click and drag a field from the fields lists and drop into the Axis (Categories) box. Then click the field you no longer want in the x-axis and drag into the fields list. You can add as many drill through layers you want on the x-axis or have a singular axis. You can choose any field from the data set that you wish. Once you update the axis to what you want, your chart will update accordingly and you can close out of the PivotTable Fields pane with the X at the top of that pane. See screen shot below.</t>
  </si>
  <si>
    <r>
      <t>Input Employee information (orange cells are input cells). Once all information is complete, go to "Data" tab in the Excel ribbon at the top and</t>
    </r>
    <r>
      <rPr>
        <b/>
        <i/>
        <sz val="11"/>
        <color rgb="FF7F7F7F"/>
        <rFont val="Calibri"/>
        <family val="2"/>
        <scheme val="minor"/>
      </rPr>
      <t xml:space="preserve"> click "Refresh All" in the Queries &amp; Connections</t>
    </r>
    <r>
      <rPr>
        <i/>
        <sz val="11"/>
        <color rgb="FF7F7F7F"/>
        <rFont val="Calibri"/>
        <family val="2"/>
        <scheme val="minor"/>
      </rPr>
      <t xml:space="preserve"> box (this is required to ensure most recent changes are reflected on the Analysis tab). NOTE: The Data Sheet tab is defaulted to two placeholder entries (John Doe and Jane Smith), so override those with actual data and add additional employees in the rows immediately below. The additional input should automatically expand that table with formatting and calculated cells automatically populated.</t>
    </r>
  </si>
  <si>
    <t>Comp Range (Salary)</t>
  </si>
  <si>
    <t>Adjusted Comp (Salary)</t>
  </si>
  <si>
    <t>REQUIRED INPUT</t>
  </si>
  <si>
    <t>At least one field required</t>
  </si>
  <si>
    <t>If Comp Range info is only available in Hourly format, convert to salary before input (conversion = hourly rate X 2080)</t>
  </si>
  <si>
    <t>To add a new row to the table, type or paste information in the row immediately after the last populated row (i.e. if row 14 is populated, add new employee in row 15). Note: ensure placeholder data is removed from input cells prior to actual data input, but leave formulas.</t>
  </si>
  <si>
    <r>
      <t xml:space="preserve">All "Required" fields must be populated prior to using/refreshing the Analysis tab. If only hourly rates are available, enter those in Column I and enter this formula in the Salary column (column H): </t>
    </r>
    <r>
      <rPr>
        <b/>
        <i/>
        <sz val="11"/>
        <color rgb="FF7F7F7F"/>
        <rFont val="Calibri"/>
        <family val="2"/>
        <scheme val="minor"/>
      </rPr>
      <t>=[@[Hourly Rate]]*2080</t>
    </r>
  </si>
  <si>
    <t>Jones</t>
  </si>
  <si>
    <t>Man</t>
  </si>
  <si>
    <t>Woman</t>
  </si>
  <si>
    <t>Non-Binary</t>
  </si>
  <si>
    <t>Jordan</t>
  </si>
  <si>
    <t>The Equity Management Tool</t>
  </si>
  <si>
    <t>Some Tips</t>
  </si>
  <si>
    <t>*It’s a good practice to copy/paste values, that way you don’t accidentally copy over formulas or drop-downs that might cause the spreadsheet to experience an error or update slowly.</t>
  </si>
  <si>
    <t>*All of the required fields need to have some input before you “refresh” the data sheet.</t>
  </si>
  <si>
    <t>*You can add fields in the “blue” table in the middle, by right clicking, selecting “show field list” then choosing what you’d like to see in the center display. If that widens the columns so they are hidden beneath the tables/graphs to the right, you can just drag the graphs over a little bit.</t>
  </si>
  <si>
    <t>*Make sure to delete the pre-populated sample data when entering data on the data tab.</t>
  </si>
  <si>
    <t>*Make a copy of this tool once you fill in the data base.</t>
  </si>
  <si>
    <t>Office</t>
  </si>
  <si>
    <t>Jones, Jordan</t>
  </si>
  <si>
    <t>Store Charts Temporarily as Pictures</t>
  </si>
  <si>
    <t>The Equity Management Tool (EMT)</t>
  </si>
  <si>
    <t>Version 2.0   June 8, 2021</t>
  </si>
  <si>
    <t>Developed by Sadowski Consulting Services, LLC</t>
  </si>
  <si>
    <t>and Gallagher, Flynn &amp; Company, LLP</t>
  </si>
  <si>
    <t>© Sadowski Consulting Services, LLC  2021</t>
  </si>
  <si>
    <t xml:space="preserve">Note: Individuals who are new to using pivot tables may want to see " A Step-to-Step Guide to Chart Building," which should be available wherever you found The Equity Management Tool. </t>
  </si>
  <si>
    <t>Created by Sadowski Consulting Services, LLC and Gallagher, Flynn &amp; Company, LLP</t>
  </si>
  <si>
    <t>Definitions of Terms Used in the Data Sheet</t>
  </si>
  <si>
    <t>Comment</t>
  </si>
  <si>
    <t>Use if available</t>
  </si>
  <si>
    <t>Calculated automatically if data is available.</t>
  </si>
  <si>
    <t>Use if organization has multiple sites</t>
  </si>
  <si>
    <t xml:space="preserve">Male/Female/Non-Binary </t>
  </si>
  <si>
    <t>Create your own categories.</t>
  </si>
  <si>
    <t>If you have a small number of people in non-White categories, it may be useful to simlify the desigations to White/Non-White. Use a "Custom Slicer" Column to do this.</t>
  </si>
  <si>
    <t>Employee's age - 'As Of' date minus DOB</t>
  </si>
  <si>
    <t>Employee's tenure at Company - 'As Of' date minus DOH</t>
  </si>
  <si>
    <t>Employee's tenure in current position - 'As Of' date minus Position Effective Date</t>
  </si>
  <si>
    <t>Low end of organization's pay range or grade for position</t>
  </si>
  <si>
    <t>Midpoint of organization's pay range or grade for position</t>
  </si>
  <si>
    <t>High end of organization's pay range or grade for position</t>
  </si>
  <si>
    <t>Other characteristics useful to your analysis that can be used to compare groups of employees</t>
  </si>
  <si>
    <t>Special certifications, employees hired before a certain date, the employee's manager,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</si>
</sst>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0;\(\$#,##0\);\$#,##0"/>
  </numFmts>
  <fonts count="29"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FA7D00"/>
      <name val="Calibri"/>
      <family val="2"/>
      <scheme val="minor"/>
    </font>
    <font>
      <sz val="10"/>
      <name val="Arial"/>
      <family val="2"/>
    </font>
    <font>
      <sz val="10"/>
      <name val="Arial"/>
      <family val="2"/>
    </font>
    <font>
      <sz val="8"/>
      <name val="Calibri"/>
      <family val="2"/>
      <scheme val="minor"/>
    </font>
    <font>
      <sz val="11"/>
      <name val="Calibri"/>
      <family val="2"/>
    </font>
    <font>
      <sz val="18"/>
      <color theme="3"/>
      <name val="Calibri Light"/>
      <family val="2"/>
      <scheme val="major"/>
    </font>
    <font>
      <i/>
      <sz val="11"/>
      <color rgb="FF7F7F7F"/>
      <name val="Calibri"/>
      <family val="2"/>
      <scheme val="minor"/>
    </font>
    <font>
      <sz val="16"/>
      <color theme="1"/>
      <name val="Calibri"/>
      <family val="2"/>
      <scheme val="minor"/>
    </font>
    <font>
      <b/>
      <sz val="16"/>
      <color theme="1"/>
      <name val="Calibri"/>
      <family val="2"/>
      <scheme val="minor"/>
    </font>
    <font>
      <b/>
      <sz val="14"/>
      <color theme="3"/>
      <name val="Calibri Light"/>
      <family val="2"/>
      <scheme val="major"/>
    </font>
    <font>
      <b/>
      <sz val="18"/>
      <color theme="3"/>
      <name val="Calibri Light"/>
      <family val="2"/>
      <scheme val="major"/>
    </font>
    <font>
      <sz val="11"/>
      <color theme="3"/>
      <name val="Calibri Light"/>
      <family val="2"/>
      <scheme val="major"/>
    </font>
    <font>
      <b/>
      <i/>
      <sz val="11"/>
      <color rgb="FF7F7F7F"/>
      <name val="Calibri"/>
      <family val="2"/>
      <scheme val="minor"/>
    </font>
    <font>
      <b/>
      <sz val="11"/>
      <color theme="1"/>
      <name val="Calibri"/>
      <family val="2"/>
      <scheme val="minor"/>
    </font>
    <font>
      <sz val="9"/>
      <color rgb="FF000000"/>
      <name val="Calibri"/>
      <family val="2"/>
      <scheme val="minor"/>
    </font>
    <font>
      <u/>
      <sz val="11"/>
      <color theme="1"/>
      <name val="Calibri"/>
      <family val="2"/>
      <scheme val="minor"/>
    </font>
    <font>
      <sz val="9"/>
      <color theme="1"/>
      <name val="Calibri"/>
      <family val="2"/>
      <scheme val="minor"/>
    </font>
    <font>
      <sz val="14"/>
      <color theme="1"/>
      <name val="Calibri"/>
      <family val="2"/>
      <scheme val="minor"/>
    </font>
    <font>
      <b/>
      <sz val="20"/>
      <color theme="1"/>
      <name val="Calibri"/>
      <family val="2"/>
      <scheme val="minor"/>
    </font>
    <font>
      <b/>
      <sz val="11"/>
      <color theme="1"/>
      <name val="Calibri"/>
      <family val="2"/>
    </font>
    <font>
      <b/>
      <sz val="14"/>
      <color theme="3"/>
      <name val="Calibri"/>
      <family val="2"/>
      <scheme val="minor"/>
    </font>
    <font>
      <i/>
      <sz val="11"/>
      <name val="Calibri"/>
      <family val="2"/>
      <scheme val="minor"/>
    </font>
    <font>
      <b/>
      <sz val="16"/>
      <name val="Calibri Light"/>
      <family val="2"/>
      <scheme val="major"/>
    </font>
  </fonts>
  <fills count="11">
    <fill>
      <patternFill patternType="none"/>
    </fill>
    <fill>
      <patternFill patternType="gray125"/>
    </fill>
    <fill>
      <patternFill patternType="solid">
        <fgColor rgb="FFFFCC99"/>
      </patternFill>
    </fill>
    <fill>
      <patternFill patternType="solid">
        <fgColor rgb="FFF2F2F2"/>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tint="0.79998168889431442"/>
        <bgColor indexed="65"/>
      </patternFill>
    </fill>
    <fill>
      <patternFill patternType="solid">
        <fgColor rgb="FFFFCC99"/>
        <bgColor indexed="64"/>
      </patternFill>
    </fill>
    <fill>
      <patternFill patternType="solid">
        <fgColor rgb="FFF2F2F2"/>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medium">
        <color indexed="64"/>
      </left>
      <right/>
      <top/>
      <bottom style="medium">
        <color theme="4" tint="0.39997558519241921"/>
      </bottom>
      <diagonal/>
    </border>
    <border>
      <left/>
      <right style="medium">
        <color indexed="64"/>
      </right>
      <top/>
      <bottom style="medium">
        <color theme="4" tint="0.39997558519241921"/>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rgb="FF7F7F7F"/>
      </top>
      <bottom style="thin">
        <color rgb="FF7F7F7F"/>
      </bottom>
      <diagonal/>
    </border>
    <border>
      <left/>
      <right style="thin">
        <color rgb="FF7F7F7F"/>
      </right>
      <top style="thin">
        <color rgb="FF7F7F7F"/>
      </top>
      <bottom/>
      <diagonal/>
    </border>
    <border>
      <left style="thin">
        <color rgb="FF7F7F7F"/>
      </left>
      <right style="thin">
        <color rgb="FF7F7F7F"/>
      </right>
      <top style="thin">
        <color rgb="FF7F7F7F"/>
      </top>
      <bottom/>
      <diagonal/>
    </border>
    <border>
      <left style="thin">
        <color rgb="FF7F7F7F"/>
      </left>
      <right style="medium">
        <color indexed="64"/>
      </right>
      <top style="thin">
        <color rgb="FF7F7F7F"/>
      </top>
      <bottom/>
      <diagonal/>
    </border>
    <border>
      <left style="medium">
        <color indexed="64"/>
      </left>
      <right style="thin">
        <color rgb="FF7F7F7F"/>
      </right>
      <top style="thin">
        <color rgb="FF7F7F7F"/>
      </top>
      <bottom/>
      <diagonal/>
    </border>
    <border>
      <left/>
      <right/>
      <top style="thin">
        <color rgb="FF7F7F7F"/>
      </top>
      <bottom/>
      <diagonal/>
    </border>
    <border>
      <left style="thin">
        <color rgb="FF7F7F7F"/>
      </left>
      <right/>
      <top style="thin">
        <color rgb="FF7F7F7F"/>
      </top>
      <bottom/>
      <diagonal/>
    </border>
    <border>
      <left style="thin">
        <color indexed="64"/>
      </left>
      <right style="thin">
        <color indexed="64"/>
      </right>
      <top style="thin">
        <color indexed="64"/>
      </top>
      <bottom style="thin">
        <color indexed="64"/>
      </bottom>
      <diagonal/>
    </border>
  </borders>
  <cellStyleXfs count="20">
    <xf numFmtId="0" fontId="0" fillId="0" borderId="0"/>
    <xf numFmtId="44"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5" fillId="2" borderId="4" applyNumberFormat="0" applyAlignment="0" applyProtection="0"/>
    <xf numFmtId="0" fontId="6" fillId="3" borderId="4" applyNumberFormat="0" applyAlignment="0" applyProtection="0"/>
    <xf numFmtId="0" fontId="7" fillId="0" borderId="0"/>
    <xf numFmtId="44" fontId="7" fillId="0" borderId="0" applyFont="0" applyFill="0" applyBorder="0" applyAlignment="0" applyProtection="0"/>
    <xf numFmtId="0" fontId="10" fillId="0" borderId="0"/>
    <xf numFmtId="0" fontId="8" fillId="0" borderId="0"/>
    <xf numFmtId="44" fontId="8"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1" fillId="0" borderId="0" applyNumberFormat="0" applyFill="0" applyBorder="0" applyAlignment="0" applyProtection="0"/>
    <xf numFmtId="0" fontId="4" fillId="0" borderId="0" applyNumberFormat="0" applyFill="0" applyBorder="0" applyAlignment="0" applyProtection="0"/>
    <xf numFmtId="0" fontId="12" fillId="0" borderId="0" applyNumberFormat="0" applyFill="0" applyBorder="0" applyAlignment="0" applyProtection="0"/>
    <xf numFmtId="0" fontId="1" fillId="8" borderId="0" applyNumberFormat="0" applyBorder="0" applyAlignment="0" applyProtection="0"/>
  </cellStyleXfs>
  <cellXfs count="115">
    <xf numFmtId="0" fontId="0" fillId="0" borderId="0" xfId="0"/>
    <xf numFmtId="0" fontId="0" fillId="0" borderId="0" xfId="0" applyAlignment="1">
      <alignment horizontal="center"/>
    </xf>
    <xf numFmtId="164" fontId="5" fillId="2" borderId="4" xfId="1" applyNumberFormat="1" applyFont="1" applyFill="1" applyBorder="1"/>
    <xf numFmtId="164" fontId="6" fillId="3" borderId="4" xfId="1" applyNumberFormat="1" applyFont="1" applyFill="1" applyBorder="1"/>
    <xf numFmtId="44" fontId="5" fillId="2" borderId="4" xfId="1" applyNumberFormat="1" applyFont="1" applyFill="1" applyBorder="1"/>
    <xf numFmtId="44" fontId="5" fillId="2" borderId="7" xfId="1" applyNumberFormat="1" applyFont="1" applyFill="1" applyBorder="1"/>
    <xf numFmtId="44" fontId="5" fillId="2" borderId="8" xfId="1" applyFont="1" applyFill="1" applyBorder="1"/>
    <xf numFmtId="0" fontId="5" fillId="2" borderId="7" xfId="5" applyBorder="1"/>
    <xf numFmtId="0" fontId="5" fillId="2" borderId="4" xfId="5" applyBorder="1"/>
    <xf numFmtId="0" fontId="6" fillId="3" borderId="4" xfId="6" applyBorder="1"/>
    <xf numFmtId="0" fontId="0" fillId="0" borderId="0" xfId="0"/>
    <xf numFmtId="164" fontId="5" fillId="2" borderId="7" xfId="1" applyNumberFormat="1" applyFont="1" applyFill="1" applyBorder="1"/>
    <xf numFmtId="0" fontId="5" fillId="2" borderId="9" xfId="5" applyBorder="1"/>
    <xf numFmtId="0" fontId="5" fillId="2" borderId="10" xfId="5" applyBorder="1"/>
    <xf numFmtId="2" fontId="6" fillId="3" borderId="8" xfId="15" applyNumberFormat="1" applyFont="1" applyFill="1" applyBorder="1"/>
    <xf numFmtId="2" fontId="6" fillId="3" borderId="8" xfId="6" applyNumberFormat="1" applyBorder="1"/>
    <xf numFmtId="0" fontId="13" fillId="0" borderId="0" xfId="0" applyFont="1" applyAlignment="1">
      <alignment horizontal="center" wrapText="1"/>
    </xf>
    <xf numFmtId="0" fontId="14" fillId="0" borderId="0" xfId="0" applyNumberFormat="1" applyFont="1"/>
    <xf numFmtId="165" fontId="14" fillId="0" borderId="0" xfId="0" applyNumberFormat="1" applyFont="1"/>
    <xf numFmtId="4" fontId="14" fillId="0" borderId="0" xfId="0" applyNumberFormat="1" applyFont="1"/>
    <xf numFmtId="0" fontId="0" fillId="0" borderId="0" xfId="0" pivotButton="1" applyFont="1"/>
    <xf numFmtId="0" fontId="0" fillId="0" borderId="0" xfId="0" applyFont="1" applyAlignment="1">
      <alignment horizontal="center" wrapText="1"/>
    </xf>
    <xf numFmtId="165" fontId="0" fillId="0" borderId="0" xfId="0" applyNumberFormat="1" applyFont="1"/>
    <xf numFmtId="4" fontId="0" fillId="0" borderId="0" xfId="0" applyNumberFormat="1" applyFont="1"/>
    <xf numFmtId="0" fontId="0" fillId="0" borderId="0" xfId="0" applyFont="1"/>
    <xf numFmtId="0" fontId="0" fillId="0" borderId="0" xfId="0" pivotButton="1" applyFont="1" applyAlignment="1">
      <alignment horizontal="center" wrapText="1"/>
    </xf>
    <xf numFmtId="1" fontId="0" fillId="0" borderId="0" xfId="0" applyNumberFormat="1" applyFont="1"/>
    <xf numFmtId="0" fontId="12" fillId="0" borderId="0" xfId="18" applyAlignment="1">
      <alignment wrapText="1"/>
    </xf>
    <xf numFmtId="0" fontId="3" fillId="0" borderId="2" xfId="3"/>
    <xf numFmtId="0" fontId="4" fillId="0" borderId="0" xfId="17"/>
    <xf numFmtId="0" fontId="4" fillId="0" borderId="0" xfId="17" applyAlignment="1">
      <alignment horizontal="left" vertical="top"/>
    </xf>
    <xf numFmtId="0" fontId="12" fillId="0" borderId="0" xfId="18" applyAlignment="1">
      <alignment horizontal="left" vertical="top" wrapText="1"/>
    </xf>
    <xf numFmtId="0" fontId="2" fillId="0" borderId="1" xfId="2" applyAlignment="1">
      <alignment horizontal="left" vertical="top"/>
    </xf>
    <xf numFmtId="0" fontId="2" fillId="0" borderId="1" xfId="2"/>
    <xf numFmtId="0" fontId="16" fillId="0" borderId="0" xfId="16" applyFont="1"/>
    <xf numFmtId="0" fontId="17" fillId="0" borderId="0" xfId="16" applyFont="1" applyBorder="1" applyAlignment="1">
      <alignment horizontal="left"/>
    </xf>
    <xf numFmtId="0" fontId="15" fillId="0" borderId="0" xfId="16" applyFont="1" applyBorder="1" applyAlignment="1"/>
    <xf numFmtId="0" fontId="17" fillId="0" borderId="0" xfId="16" applyFont="1" applyBorder="1" applyAlignment="1"/>
    <xf numFmtId="14" fontId="17" fillId="0" borderId="0" xfId="16" applyNumberFormat="1" applyFont="1" applyBorder="1" applyAlignment="1">
      <alignment horizontal="left"/>
    </xf>
    <xf numFmtId="14" fontId="17" fillId="0" borderId="0" xfId="16" applyNumberFormat="1" applyFont="1" applyBorder="1" applyAlignment="1"/>
    <xf numFmtId="0" fontId="17" fillId="0" borderId="0" xfId="16" applyFont="1" applyBorder="1" applyAlignment="1">
      <alignment horizontal="left"/>
    </xf>
    <xf numFmtId="3" fontId="14" fillId="0" borderId="0" xfId="0" applyNumberFormat="1" applyFont="1"/>
    <xf numFmtId="2" fontId="6" fillId="3" borderId="14" xfId="15" applyNumberFormat="1" applyFont="1" applyFill="1" applyBorder="1"/>
    <xf numFmtId="0" fontId="16" fillId="7" borderId="0" xfId="16" applyFont="1" applyFill="1"/>
    <xf numFmtId="0" fontId="5" fillId="2" borderId="4" xfId="5"/>
    <xf numFmtId="14" fontId="5" fillId="2" borderId="4" xfId="5" applyNumberFormat="1"/>
    <xf numFmtId="0" fontId="17" fillId="0" borderId="0" xfId="16" applyFont="1" applyBorder="1" applyAlignment="1">
      <alignment horizontal="left"/>
    </xf>
    <xf numFmtId="14" fontId="5" fillId="2" borderId="4" xfId="5" applyNumberFormat="1" applyAlignment="1">
      <alignment horizontal="left"/>
    </xf>
    <xf numFmtId="0" fontId="12" fillId="0" borderId="0" xfId="18" applyAlignment="1">
      <alignment horizontal="left" vertical="top" wrapText="1"/>
    </xf>
    <xf numFmtId="0" fontId="1" fillId="8" borderId="0" xfId="19" applyAlignment="1">
      <alignment horizontal="center"/>
    </xf>
    <xf numFmtId="0" fontId="1" fillId="8" borderId="0" xfId="19" applyAlignment="1">
      <alignment horizontal="center" wrapText="1"/>
    </xf>
    <xf numFmtId="0" fontId="15" fillId="0" borderId="0" xfId="16" applyFont="1" applyBorder="1" applyAlignment="1">
      <alignment horizontal="left"/>
    </xf>
    <xf numFmtId="0" fontId="17" fillId="0" borderId="0" xfId="16" applyFont="1" applyBorder="1" applyAlignment="1">
      <alignment horizontal="left"/>
    </xf>
    <xf numFmtId="0" fontId="3" fillId="4" borderId="11" xfId="3" applyFill="1" applyBorder="1" applyAlignment="1">
      <alignment horizontal="center"/>
    </xf>
    <xf numFmtId="0" fontId="3" fillId="4" borderId="12" xfId="3" applyFill="1" applyBorder="1" applyAlignment="1">
      <alignment horizontal="center"/>
    </xf>
    <xf numFmtId="0" fontId="3" fillId="4" borderId="13" xfId="3" applyFill="1" applyBorder="1" applyAlignment="1">
      <alignment horizontal="center"/>
    </xf>
    <xf numFmtId="0" fontId="3" fillId="5" borderId="11" xfId="3" applyFill="1" applyBorder="1" applyAlignment="1">
      <alignment horizontal="center"/>
    </xf>
    <xf numFmtId="0" fontId="3" fillId="5" borderId="12" xfId="3" applyFill="1" applyBorder="1" applyAlignment="1">
      <alignment horizontal="center"/>
    </xf>
    <xf numFmtId="0" fontId="3" fillId="5" borderId="13" xfId="3" applyFill="1" applyBorder="1" applyAlignment="1">
      <alignment horizontal="center"/>
    </xf>
    <xf numFmtId="0" fontId="3" fillId="6" borderId="11" xfId="3" applyFill="1" applyBorder="1" applyAlignment="1">
      <alignment horizontal="center"/>
    </xf>
    <xf numFmtId="0" fontId="3" fillId="6" borderId="12" xfId="3" applyFill="1" applyBorder="1" applyAlignment="1">
      <alignment horizontal="center"/>
    </xf>
    <xf numFmtId="0" fontId="3" fillId="6" borderId="13" xfId="3" applyFill="1" applyBorder="1" applyAlignment="1">
      <alignment horizontal="center"/>
    </xf>
    <xf numFmtId="0" fontId="12" fillId="0" borderId="0" xfId="18" applyAlignment="1">
      <alignment horizontal="left" vertical="top" wrapText="1"/>
    </xf>
    <xf numFmtId="14" fontId="17" fillId="0" borderId="0" xfId="16" applyNumberFormat="1" applyFont="1" applyBorder="1" applyAlignment="1">
      <alignment horizontal="center"/>
    </xf>
    <xf numFmtId="0" fontId="12" fillId="0" borderId="0" xfId="18" applyAlignment="1">
      <alignment horizontal="center" wrapText="1"/>
    </xf>
    <xf numFmtId="0" fontId="5" fillId="2" borderId="15" xfId="5" applyBorder="1"/>
    <xf numFmtId="0" fontId="5" fillId="2" borderId="16" xfId="5" applyBorder="1"/>
    <xf numFmtId="0" fontId="6" fillId="3" borderId="16" xfId="6" applyNumberFormat="1" applyBorder="1"/>
    <xf numFmtId="14" fontId="5" fillId="2" borderId="16" xfId="5" applyNumberFormat="1" applyBorder="1"/>
    <xf numFmtId="164" fontId="5" fillId="9" borderId="16" xfId="1" applyNumberFormat="1" applyFont="1" applyFill="1" applyBorder="1"/>
    <xf numFmtId="44" fontId="5" fillId="9" borderId="17" xfId="1" applyFont="1" applyFill="1" applyBorder="1"/>
    <xf numFmtId="0" fontId="5" fillId="2" borderId="18" xfId="5" applyBorder="1"/>
    <xf numFmtId="0" fontId="6" fillId="3" borderId="17" xfId="6" applyNumberFormat="1" applyBorder="1"/>
    <xf numFmtId="0" fontId="6" fillId="3" borderId="19" xfId="6" applyNumberFormat="1" applyBorder="1"/>
    <xf numFmtId="0" fontId="6" fillId="3" borderId="19" xfId="6" applyBorder="1"/>
    <xf numFmtId="164" fontId="6" fillId="10" borderId="16" xfId="1" applyNumberFormat="1" applyFont="1" applyFill="1" applyBorder="1"/>
    <xf numFmtId="2" fontId="0" fillId="0" borderId="17" xfId="15" applyNumberFormat="1" applyFont="1" applyBorder="1"/>
    <xf numFmtId="2" fontId="6" fillId="10" borderId="19" xfId="15" applyNumberFormat="1" applyFont="1" applyFill="1" applyBorder="1"/>
    <xf numFmtId="44" fontId="5" fillId="9" borderId="18" xfId="1" applyNumberFormat="1" applyFont="1" applyFill="1" applyBorder="1"/>
    <xf numFmtId="44" fontId="5" fillId="9" borderId="16" xfId="1" applyNumberFormat="1" applyFont="1" applyFill="1" applyBorder="1"/>
    <xf numFmtId="2" fontId="6" fillId="3" borderId="17" xfId="6" applyNumberFormat="1" applyBorder="1"/>
    <xf numFmtId="0" fontId="5" fillId="2" borderId="20" xfId="5" applyBorder="1"/>
    <xf numFmtId="0" fontId="4" fillId="0" borderId="3" xfId="4" applyFill="1" applyBorder="1" applyAlignment="1">
      <alignment horizontal="center" vertical="top" wrapText="1"/>
    </xf>
    <xf numFmtId="0" fontId="4" fillId="0" borderId="6" xfId="4" applyFill="1" applyBorder="1" applyAlignment="1">
      <alignment horizontal="center" vertical="top" wrapText="1"/>
    </xf>
    <xf numFmtId="0" fontId="4" fillId="0" borderId="5" xfId="4" applyFill="1" applyBorder="1" applyAlignment="1">
      <alignment horizontal="center" vertical="top" wrapText="1"/>
    </xf>
    <xf numFmtId="0" fontId="4" fillId="0" borderId="3" xfId="4" applyFill="1" applyAlignment="1">
      <alignment horizontal="center" vertical="top" wrapText="1"/>
    </xf>
    <xf numFmtId="0" fontId="20" fillId="0" borderId="0" xfId="0" applyFont="1"/>
    <xf numFmtId="0" fontId="20" fillId="0" borderId="0" xfId="0" applyFont="1" applyAlignment="1">
      <alignment horizontal="left" wrapText="1"/>
    </xf>
    <xf numFmtId="0" fontId="0" fillId="0" borderId="0" xfId="0" applyAlignment="1">
      <alignment vertical="top"/>
    </xf>
    <xf numFmtId="0" fontId="20" fillId="0" borderId="0" xfId="0" applyFont="1" applyAlignment="1">
      <alignment vertical="center"/>
    </xf>
    <xf numFmtId="0" fontId="21" fillId="0" borderId="0" xfId="0" applyFont="1"/>
    <xf numFmtId="0" fontId="20" fillId="0" borderId="0" xfId="0" applyFont="1" applyAlignment="1">
      <alignment horizontal="left" vertical="top" wrapText="1"/>
    </xf>
    <xf numFmtId="0" fontId="22" fillId="0" borderId="0" xfId="0" applyFont="1"/>
    <xf numFmtId="0" fontId="0" fillId="0" borderId="0" xfId="0" applyAlignment="1">
      <alignment wrapText="1"/>
    </xf>
    <xf numFmtId="0" fontId="24" fillId="0" borderId="0" xfId="0" applyFont="1" applyAlignment="1">
      <alignment horizontal="center"/>
    </xf>
    <xf numFmtId="0" fontId="14" fillId="0" borderId="0" xfId="0" applyFont="1" applyAlignment="1">
      <alignment horizontal="center"/>
    </xf>
    <xf numFmtId="0" fontId="13" fillId="0" borderId="0" xfId="0" applyFont="1" applyAlignment="1">
      <alignment horizontal="center"/>
    </xf>
    <xf numFmtId="0" fontId="25" fillId="0" borderId="0" xfId="0" applyFont="1" applyAlignment="1">
      <alignment horizontal="center"/>
    </xf>
    <xf numFmtId="0" fontId="25" fillId="0" borderId="0" xfId="0" applyFont="1" applyAlignment="1"/>
    <xf numFmtId="0" fontId="0" fillId="0" borderId="0" xfId="0" applyAlignment="1">
      <alignment vertical="top" wrapText="1"/>
    </xf>
    <xf numFmtId="0" fontId="0" fillId="7" borderId="0" xfId="0" applyFill="1"/>
    <xf numFmtId="0" fontId="19" fillId="0" borderId="0" xfId="0" applyFont="1"/>
    <xf numFmtId="0" fontId="26" fillId="0" borderId="0" xfId="3" applyFont="1" applyBorder="1"/>
    <xf numFmtId="0" fontId="26" fillId="0" borderId="0" xfId="3" applyFont="1" applyBorder="1" applyAlignment="1">
      <alignment wrapText="1"/>
    </xf>
    <xf numFmtId="0" fontId="23" fillId="0" borderId="0" xfId="0" applyFont="1"/>
    <xf numFmtId="0" fontId="4" fillId="0" borderId="21" xfId="17" applyBorder="1"/>
    <xf numFmtId="0" fontId="27" fillId="0" borderId="21" xfId="18" applyFont="1" applyBorder="1" applyAlignment="1">
      <alignment wrapText="1"/>
    </xf>
    <xf numFmtId="0" fontId="27" fillId="0" borderId="21" xfId="0" applyFont="1" applyBorder="1"/>
    <xf numFmtId="0" fontId="4" fillId="0" borderId="21" xfId="17" applyBorder="1" applyAlignment="1">
      <alignment vertical="center"/>
    </xf>
    <xf numFmtId="0" fontId="27" fillId="0" borderId="21" xfId="18" applyFont="1" applyBorder="1" applyAlignment="1">
      <alignment vertical="center" wrapText="1"/>
    </xf>
    <xf numFmtId="0" fontId="27" fillId="0" borderId="21" xfId="0" applyFont="1" applyBorder="1" applyAlignment="1">
      <alignment vertical="center"/>
    </xf>
    <xf numFmtId="0" fontId="27" fillId="0" borderId="21" xfId="0" applyFont="1" applyBorder="1" applyAlignment="1">
      <alignment vertical="center" wrapText="1"/>
    </xf>
    <xf numFmtId="0" fontId="4" fillId="0" borderId="21" xfId="0" applyFont="1" applyBorder="1" applyAlignment="1">
      <alignment vertical="center"/>
    </xf>
    <xf numFmtId="0" fontId="16" fillId="7" borderId="0" xfId="16" applyFont="1" applyFill="1" applyAlignment="1">
      <alignment horizontal="center"/>
    </xf>
    <xf numFmtId="0" fontId="28" fillId="0" borderId="0" xfId="16" applyFont="1" applyBorder="1" applyAlignment="1">
      <alignment horizontal="center"/>
    </xf>
  </cellXfs>
  <cellStyles count="20">
    <cellStyle name="20% - Accent5" xfId="19" builtinId="46"/>
    <cellStyle name="Calculation" xfId="6" builtinId="22"/>
    <cellStyle name="Comma" xfId="15" builtinId="3"/>
    <cellStyle name="Currency" xfId="1" builtinId="4"/>
    <cellStyle name="Currency 2" xfId="8" xr:uid="{88708D94-891E-4F04-AC49-1261CCCCEF8A}"/>
    <cellStyle name="Currency 2 2" xfId="11" xr:uid="{68B2BC2A-922C-4DBF-9ABF-E3F856C49213}"/>
    <cellStyle name="Currency 3" xfId="13" xr:uid="{AAD36F76-7423-4E88-BA93-A72323EF0DF9}"/>
    <cellStyle name="Explanatory Text" xfId="18" builtinId="53"/>
    <cellStyle name="Heading 1" xfId="2" builtinId="16"/>
    <cellStyle name="Heading 2" xfId="3" builtinId="17"/>
    <cellStyle name="Heading 3" xfId="4" builtinId="18"/>
    <cellStyle name="Heading 4" xfId="17" builtinId="19"/>
    <cellStyle name="Input" xfId="5" builtinId="20"/>
    <cellStyle name="Normal" xfId="0" builtinId="0"/>
    <cellStyle name="Normal 2" xfId="7" xr:uid="{563A5EDE-C4B0-4C09-B2CC-BFF62F7119DA}"/>
    <cellStyle name="Normal 2 2" xfId="9" xr:uid="{2C8377BD-22E4-47CE-B289-396D82EB5846}"/>
    <cellStyle name="Normal 3" xfId="10" xr:uid="{09C71E94-6410-467C-97D7-87F122E1CAC8}"/>
    <cellStyle name="Normal 4" xfId="12" xr:uid="{4D6471C0-4848-4BE1-B502-7E5F6B73FA76}"/>
    <cellStyle name="Percent 2" xfId="14" xr:uid="{853CB812-D1E6-4D93-89C6-5BD69E88E664}"/>
    <cellStyle name="Title" xfId="16" builtinId="15"/>
  </cellStyles>
  <dxfs count="71">
    <dxf>
      <fill>
        <patternFill patternType="none">
          <fgColor indexed="64"/>
          <bgColor auto="1"/>
        </patternFill>
      </fill>
      <alignment horizontal="center" vertical="top" textRotation="0" wrapText="1" indent="0" justifyLastLine="0" shrinkToFit="0" readingOrder="0"/>
    </dxf>
    <dxf>
      <numFmt numFmtId="1" formatCode="0"/>
    </dxf>
    <dxf>
      <numFmt numFmtId="1" formatCode="0"/>
    </dxf>
    <dxf>
      <alignment horizontal="center"/>
    </dxf>
    <dxf>
      <alignment horizontal="center"/>
    </dxf>
    <dxf>
      <alignment horizontal="center"/>
    </dxf>
    <dxf>
      <alignment wrapText="1"/>
    </dxf>
    <dxf>
      <alignment wrapText="1"/>
    </dxf>
    <dxf>
      <alignment wrapText="1"/>
    </dxf>
    <dxf>
      <font>
        <b val="0"/>
      </font>
    </dxf>
    <dxf>
      <font>
        <b val="0"/>
      </font>
    </dxf>
    <dxf>
      <font>
        <b val="0"/>
      </font>
    </dxf>
    <dxf>
      <font>
        <b val="0"/>
      </font>
    </dxf>
    <dxf>
      <font>
        <b val="0"/>
      </font>
    </dxf>
    <dxf>
      <font>
        <sz val="11"/>
      </font>
    </dxf>
    <dxf>
      <font>
        <sz val="11"/>
      </font>
    </dxf>
    <dxf>
      <font>
        <sz val="11"/>
      </font>
    </dxf>
    <dxf>
      <font>
        <sz val="11"/>
      </font>
    </dxf>
    <dxf>
      <font>
        <sz val="11"/>
      </font>
    </dxf>
    <dxf>
      <alignment horizontal="center"/>
    </dxf>
    <dxf>
      <alignment wrapText="1"/>
    </dxf>
    <dxf>
      <numFmt numFmtId="3" formatCode="#,##0"/>
    </dxf>
    <dxf>
      <numFmt numFmtId="166" formatCode="#,##0.0"/>
    </dxf>
    <dxf>
      <font>
        <sz val="16"/>
      </font>
      <alignment horizontal="center" wrapText="1"/>
    </dxf>
    <dxf>
      <font>
        <sz val="16"/>
      </font>
      <numFmt numFmtId="4" formatCode="#,##0.00"/>
    </dxf>
    <dxf>
      <font>
        <sz val="16"/>
      </font>
    </dxf>
    <dxf>
      <font>
        <b/>
      </font>
    </dxf>
    <dxf>
      <alignment horizontal="center"/>
    </dxf>
    <dxf>
      <alignment wrapText="1"/>
    </dxf>
    <dxf>
      <border diagonalUp="0" diagonalDown="0">
        <left style="thin">
          <color rgb="FF7F7F7F"/>
        </left>
        <right/>
        <top style="thin">
          <color rgb="FF7F7F7F"/>
        </top>
        <bottom style="thin">
          <color rgb="FF7F7F7F"/>
        </bottom>
        <vertical/>
        <horizontal/>
      </border>
    </dxf>
    <dxf>
      <border diagonalUp="0" diagonalDown="0">
        <left style="thin">
          <color rgb="FF7F7F7F"/>
        </left>
        <right style="thin">
          <color rgb="FF7F7F7F"/>
        </right>
        <top style="thin">
          <color rgb="FF7F7F7F"/>
        </top>
        <bottom style="thin">
          <color rgb="FF7F7F7F"/>
        </bottom>
        <vertical/>
        <horizontal/>
      </border>
    </dxf>
    <dxf>
      <border diagonalUp="0" diagonalDown="0">
        <left style="thin">
          <color rgb="FF7F7F7F"/>
        </left>
        <right style="thin">
          <color rgb="FF7F7F7F"/>
        </right>
        <top style="thin">
          <color rgb="FF7F7F7F"/>
        </top>
        <bottom style="thin">
          <color rgb="FF7F7F7F"/>
        </bottom>
        <vertical/>
        <horizontal/>
      </border>
    </dxf>
    <dxf>
      <border diagonalUp="0" diagonalDown="0">
        <left style="thin">
          <color rgb="FF7F7F7F"/>
        </left>
        <right style="thin">
          <color rgb="FF7F7F7F"/>
        </right>
        <top style="thin">
          <color rgb="FF7F7F7F"/>
        </top>
        <bottom style="thin">
          <color rgb="FF7F7F7F"/>
        </bottom>
        <vertical/>
        <horizontal/>
      </border>
    </dxf>
    <dxf>
      <border diagonalUp="0" diagonalDown="0" outline="0">
        <left style="medium">
          <color indexed="64"/>
        </left>
        <right style="thin">
          <color rgb="FF7F7F7F"/>
        </right>
        <top style="thin">
          <color rgb="FF7F7F7F"/>
        </top>
        <bottom style="thin">
          <color rgb="FF7F7F7F"/>
        </bottom>
      </border>
    </dxf>
    <dxf>
      <numFmt numFmtId="2" formatCode="0.00"/>
      <border diagonalUp="0" diagonalDown="0" outline="0">
        <left style="thin">
          <color rgb="FF7F7F7F"/>
        </left>
        <right style="medium">
          <color indexed="64"/>
        </right>
        <top style="thin">
          <color rgb="FF7F7F7F"/>
        </top>
        <bottom style="thin">
          <color rgb="FF7F7F7F"/>
        </bottom>
      </border>
    </dxf>
    <dxf>
      <font>
        <b val="0"/>
        <i val="0"/>
        <strike val="0"/>
        <condense val="0"/>
        <extend val="0"/>
        <outline val="0"/>
        <shadow val="0"/>
        <u val="none"/>
        <vertAlign val="baseline"/>
        <sz val="11"/>
        <color rgb="FF3F3F76"/>
        <name val="Calibri"/>
        <family val="2"/>
        <scheme val="minor"/>
      </font>
      <numFmt numFmtId="34" formatCode="_(&quot;$&quot;* #,##0.00_);_(&quot;$&quot;* \(#,##0.00\);_(&quot;$&quot;* &quot;-&quot;??_);_(@_)"/>
      <fill>
        <patternFill patternType="solid">
          <fgColor indexed="64"/>
          <bgColor rgb="FFFFCC99"/>
        </patternFill>
      </fill>
      <border diagonalUp="0" diagonalDown="0" outline="0">
        <left style="thin">
          <color rgb="FF7F7F7F"/>
        </left>
        <right style="thin">
          <color rgb="FF7F7F7F"/>
        </right>
        <top style="thin">
          <color rgb="FF7F7F7F"/>
        </top>
        <bottom style="thin">
          <color rgb="FF7F7F7F"/>
        </bottom>
      </border>
    </dxf>
    <dxf>
      <font>
        <b val="0"/>
        <i val="0"/>
        <strike val="0"/>
        <condense val="0"/>
        <extend val="0"/>
        <outline val="0"/>
        <shadow val="0"/>
        <u val="none"/>
        <vertAlign val="baseline"/>
        <sz val="11"/>
        <color rgb="FF3F3F76"/>
        <name val="Calibri"/>
        <family val="2"/>
        <scheme val="minor"/>
      </font>
      <numFmt numFmtId="34" formatCode="_(&quot;$&quot;* #,##0.00_);_(&quot;$&quot;* \(#,##0.00\);_(&quot;$&quot;* &quot;-&quot;??_);_(@_)"/>
      <fill>
        <patternFill patternType="solid">
          <fgColor indexed="64"/>
          <bgColor rgb="FFFFCC99"/>
        </patternFill>
      </fill>
      <border diagonalUp="0" diagonalDown="0" outline="0">
        <left style="medium">
          <color indexed="64"/>
        </left>
        <right style="thin">
          <color rgb="FF7F7F7F"/>
        </right>
        <top style="thin">
          <color rgb="FF7F7F7F"/>
        </top>
        <bottom style="thin">
          <color rgb="FF7F7F7F"/>
        </bottom>
      </border>
    </dxf>
    <dxf>
      <font>
        <b/>
        <i val="0"/>
        <strike val="0"/>
        <condense val="0"/>
        <extend val="0"/>
        <outline val="0"/>
        <shadow val="0"/>
        <u val="none"/>
        <vertAlign val="baseline"/>
        <sz val="11"/>
        <color rgb="FFFA7D00"/>
        <name val="Calibri"/>
        <family val="2"/>
        <scheme val="minor"/>
      </font>
      <numFmt numFmtId="2" formatCode="0.00"/>
      <fill>
        <patternFill patternType="solid">
          <fgColor indexed="64"/>
          <bgColor rgb="FFF2F2F2"/>
        </patternFill>
      </fill>
      <border diagonalUp="0" diagonalDown="0">
        <left/>
        <right/>
        <top style="thin">
          <color rgb="FF7F7F7F"/>
        </top>
        <bottom style="thin">
          <color rgb="FF7F7F7F"/>
        </bottom>
        <vertical/>
        <horizontal/>
      </border>
    </dxf>
    <dxf>
      <numFmt numFmtId="2" formatCode="0.00"/>
      <border diagonalUp="0" diagonalDown="0">
        <left style="thin">
          <color rgb="FF7F7F7F"/>
        </left>
        <right style="medium">
          <color indexed="64"/>
        </right>
        <top style="thin">
          <color rgb="FF7F7F7F"/>
        </top>
        <bottom style="thin">
          <color rgb="FF7F7F7F"/>
        </bottom>
      </border>
    </dxf>
    <dxf>
      <font>
        <b val="0"/>
        <i val="0"/>
        <strike val="0"/>
        <condense val="0"/>
        <extend val="0"/>
        <outline val="0"/>
        <shadow val="0"/>
        <u val="none"/>
        <vertAlign val="baseline"/>
        <sz val="11"/>
        <color rgb="FF3F3F76"/>
        <name val="Calibri"/>
        <family val="2"/>
        <scheme val="minor"/>
      </font>
      <numFmt numFmtId="164" formatCode="_(&quot;$&quot;* #,##0_);_(&quot;$&quot;* \(#,##0\);_(&quot;$&quot;* &quot;-&quot;??_);_(@_)"/>
      <fill>
        <patternFill patternType="solid">
          <fgColor indexed="64"/>
          <bgColor rgb="FFFFCC99"/>
        </patternFill>
      </fill>
      <border diagonalUp="0" diagonalDown="0">
        <left style="thin">
          <color rgb="FF7F7F7F"/>
        </left>
        <right style="thin">
          <color rgb="FF7F7F7F"/>
        </right>
        <top style="thin">
          <color rgb="FF7F7F7F"/>
        </top>
        <bottom style="thin">
          <color rgb="FF7F7F7F"/>
        </bottom>
        <vertical/>
        <horizontal/>
      </border>
    </dxf>
    <dxf>
      <font>
        <b/>
        <i val="0"/>
        <strike val="0"/>
        <condense val="0"/>
        <extend val="0"/>
        <outline val="0"/>
        <shadow val="0"/>
        <u val="none"/>
        <vertAlign val="baseline"/>
        <sz val="11"/>
        <color rgb="FFFA7D00"/>
        <name val="Calibri"/>
        <family val="2"/>
        <scheme val="minor"/>
      </font>
      <numFmt numFmtId="164" formatCode="_(&quot;$&quot;* #,##0_);_(&quot;$&quot;* \(#,##0\);_(&quot;$&quot;* &quot;-&quot;??_);_(@_)"/>
      <fill>
        <patternFill patternType="solid">
          <fgColor indexed="64"/>
          <bgColor rgb="FFF2F2F2"/>
        </patternFill>
      </fill>
      <border diagonalUp="0" diagonalDown="0">
        <left style="thin">
          <color rgb="FF7F7F7F"/>
        </left>
        <right style="thin">
          <color rgb="FF7F7F7F"/>
        </right>
        <top style="thin">
          <color rgb="FF7F7F7F"/>
        </top>
        <bottom style="thin">
          <color rgb="FF7F7F7F"/>
        </bottom>
        <vertical/>
        <horizontal/>
      </border>
    </dxf>
    <dxf>
      <font>
        <b val="0"/>
        <i val="0"/>
        <strike val="0"/>
        <condense val="0"/>
        <extend val="0"/>
        <outline val="0"/>
        <shadow val="0"/>
        <u val="none"/>
        <vertAlign val="baseline"/>
        <sz val="11"/>
        <color rgb="FF3F3F76"/>
        <name val="Calibri"/>
        <family val="2"/>
        <scheme val="minor"/>
      </font>
      <numFmt numFmtId="164" formatCode="_(&quot;$&quot;* #,##0_);_(&quot;$&quot;* \(#,##0\);_(&quot;$&quot;* &quot;-&quot;??_);_(@_)"/>
      <fill>
        <patternFill patternType="solid">
          <fgColor indexed="64"/>
          <bgColor rgb="FFFFCC99"/>
        </patternFill>
      </fill>
      <border diagonalUp="0" diagonalDown="0">
        <left style="medium">
          <color indexed="64"/>
        </left>
        <right style="thin">
          <color rgb="FF7F7F7F"/>
        </right>
        <top style="thin">
          <color rgb="FF7F7F7F"/>
        </top>
        <bottom style="thin">
          <color rgb="FF7F7F7F"/>
        </bottom>
        <vertical/>
        <horizontal/>
      </border>
    </dxf>
    <dxf>
      <border diagonalUp="0" diagonalDown="0">
        <left/>
        <right/>
        <top style="thin">
          <color rgb="FF7F7F7F"/>
        </top>
        <bottom style="thin">
          <color rgb="FF7F7F7F"/>
        </bottom>
        <vertical/>
        <horizontal/>
      </border>
    </dxf>
    <dxf>
      <border diagonalUp="0" diagonalDown="0">
        <left/>
        <right/>
        <top style="thin">
          <color rgb="FF7F7F7F"/>
        </top>
        <bottom style="thin">
          <color rgb="FF7F7F7F"/>
        </bottom>
        <vertical/>
        <horizontal/>
      </border>
    </dxf>
    <dxf>
      <numFmt numFmtId="0" formatCode="General"/>
      <border diagonalUp="0" diagonalDown="0">
        <left/>
        <right/>
        <top style="thin">
          <color rgb="FF7F7F7F"/>
        </top>
        <bottom style="thin">
          <color rgb="FF7F7F7F"/>
        </bottom>
        <vertical/>
        <horizontal/>
      </border>
    </dxf>
    <dxf>
      <numFmt numFmtId="0" formatCode="General"/>
      <border diagonalUp="0" diagonalDown="0">
        <left style="thin">
          <color rgb="FF7F7F7F"/>
        </left>
        <right style="medium">
          <color indexed="64"/>
        </right>
        <top style="thin">
          <color rgb="FF7F7F7F"/>
        </top>
        <bottom style="thin">
          <color rgb="FF7F7F7F"/>
        </bottom>
        <vertical/>
        <horizontal/>
      </border>
    </dxf>
    <dxf>
      <numFmt numFmtId="0" formatCode="General"/>
      <border diagonalUp="0" diagonalDown="0">
        <left style="thin">
          <color rgb="FF7F7F7F"/>
        </left>
        <right style="thin">
          <color rgb="FF7F7F7F"/>
        </right>
        <top style="thin">
          <color rgb="FF7F7F7F"/>
        </top>
        <bottom style="thin">
          <color rgb="FF7F7F7F"/>
        </bottom>
        <vertical/>
        <horizontal/>
      </border>
    </dxf>
    <dxf>
      <border diagonalUp="0" diagonalDown="0">
        <left style="thin">
          <color rgb="FF7F7F7F"/>
        </left>
        <right style="thin">
          <color rgb="FF7F7F7F"/>
        </right>
        <top style="thin">
          <color rgb="FF7F7F7F"/>
        </top>
        <bottom style="thin">
          <color rgb="FF7F7F7F"/>
        </bottom>
        <vertical/>
        <horizontal/>
      </border>
    </dxf>
    <dxf>
      <border diagonalUp="0" diagonalDown="0">
        <left style="thin">
          <color rgb="FF7F7F7F"/>
        </left>
        <right style="thin">
          <color rgb="FF7F7F7F"/>
        </right>
        <top style="thin">
          <color rgb="FF7F7F7F"/>
        </top>
        <bottom style="thin">
          <color rgb="FF7F7F7F"/>
        </bottom>
        <vertical/>
        <horizontal/>
      </border>
    </dxf>
    <dxf>
      <border diagonalUp="0" diagonalDown="0">
        <left style="thin">
          <color rgb="FF7F7F7F"/>
        </left>
        <right style="thin">
          <color rgb="FF7F7F7F"/>
        </right>
        <top style="thin">
          <color rgb="FF7F7F7F"/>
        </top>
        <bottom style="thin">
          <color rgb="FF7F7F7F"/>
        </bottom>
        <vertical/>
        <horizontal/>
      </border>
    </dxf>
    <dxf>
      <border diagonalUp="0" diagonalDown="0">
        <left style="thin">
          <color rgb="FF7F7F7F"/>
        </left>
        <right style="thin">
          <color rgb="FF7F7F7F"/>
        </right>
        <top style="thin">
          <color rgb="FF7F7F7F"/>
        </top>
        <bottom style="thin">
          <color rgb="FF7F7F7F"/>
        </bottom>
        <vertical/>
        <horizontal/>
      </border>
    </dxf>
    <dxf>
      <numFmt numFmtId="0" formatCode="General"/>
      <border diagonalUp="0" diagonalDown="0">
        <left style="thin">
          <color rgb="FF7F7F7F"/>
        </left>
        <right style="thin">
          <color rgb="FF7F7F7F"/>
        </right>
        <top style="thin">
          <color rgb="FF7F7F7F"/>
        </top>
        <bottom style="thin">
          <color rgb="FF7F7F7F"/>
        </bottom>
        <vertical/>
        <horizontal/>
      </border>
    </dxf>
    <dxf>
      <border diagonalUp="0" diagonalDown="0">
        <left style="thin">
          <color rgb="FF7F7F7F"/>
        </left>
        <right style="thin">
          <color rgb="FF7F7F7F"/>
        </right>
        <top style="thin">
          <color rgb="FF7F7F7F"/>
        </top>
        <bottom style="thin">
          <color rgb="FF7F7F7F"/>
        </bottom>
        <vertical/>
        <horizontal/>
      </border>
    </dxf>
    <dxf>
      <border diagonalUp="0" diagonalDown="0">
        <left style="thin">
          <color rgb="FF7F7F7F"/>
        </left>
        <right style="thin">
          <color rgb="FF7F7F7F"/>
        </right>
        <top style="thin">
          <color rgb="FF7F7F7F"/>
        </top>
        <bottom style="thin">
          <color rgb="FF7F7F7F"/>
        </bottom>
        <vertical/>
        <horizontal/>
      </border>
    </dxf>
    <dxf>
      <border diagonalUp="0" diagonalDown="0">
        <left style="thin">
          <color rgb="FF7F7F7F"/>
        </left>
        <right style="thin">
          <color rgb="FF7F7F7F"/>
        </right>
        <top style="thin">
          <color rgb="FF7F7F7F"/>
        </top>
        <bottom style="thin">
          <color rgb="FF7F7F7F"/>
        </bottom>
        <vertical/>
        <horizontal/>
      </border>
    </dxf>
    <dxf>
      <border diagonalUp="0" diagonalDown="0">
        <left style="thin">
          <color rgb="FF7F7F7F"/>
        </left>
        <right style="thin">
          <color rgb="FF7F7F7F"/>
        </right>
        <top style="thin">
          <color rgb="FF7F7F7F"/>
        </top>
        <bottom style="thin">
          <color rgb="FF7F7F7F"/>
        </bottom>
        <vertical/>
        <horizontal/>
      </border>
    </dxf>
    <dxf>
      <border diagonalUp="0" diagonalDown="0">
        <left style="thin">
          <color rgb="FF7F7F7F"/>
        </left>
        <right style="thin">
          <color rgb="FF7F7F7F"/>
        </right>
        <top style="thin">
          <color rgb="FF7F7F7F"/>
        </top>
        <bottom style="thin">
          <color rgb="FF7F7F7F"/>
        </bottom>
        <vertical/>
        <horizontal/>
      </border>
    </dxf>
    <dxf>
      <border diagonalUp="0" diagonalDown="0">
        <left style="thin">
          <color rgb="FF7F7F7F"/>
        </left>
        <right style="thin">
          <color rgb="FF7F7F7F"/>
        </right>
        <top style="thin">
          <color rgb="FF7F7F7F"/>
        </top>
        <bottom style="thin">
          <color rgb="FF7F7F7F"/>
        </bottom>
        <vertical/>
        <horizontal/>
      </border>
    </dxf>
    <dxf>
      <border diagonalUp="0" diagonalDown="0">
        <left style="medium">
          <color indexed="64"/>
        </left>
        <right style="thin">
          <color rgb="FF7F7F7F"/>
        </right>
        <top style="thin">
          <color rgb="FF7F7F7F"/>
        </top>
        <bottom style="thin">
          <color rgb="FF7F7F7F"/>
        </bottom>
        <vertical/>
        <horizontal/>
      </border>
    </dxf>
    <dxf>
      <font>
        <b val="0"/>
        <i val="0"/>
        <strike val="0"/>
        <condense val="0"/>
        <extend val="0"/>
        <outline val="0"/>
        <shadow val="0"/>
        <u val="none"/>
        <vertAlign val="baseline"/>
        <sz val="11"/>
        <color rgb="FF3F3F76"/>
        <name val="Calibri"/>
        <family val="2"/>
        <scheme val="minor"/>
      </font>
      <fill>
        <patternFill patternType="solid">
          <fgColor indexed="64"/>
          <bgColor rgb="FFFFCC99"/>
        </patternFill>
      </fill>
      <border diagonalUp="0" diagonalDown="0">
        <left style="thin">
          <color rgb="FF7F7F7F"/>
        </left>
        <right style="medium">
          <color indexed="64"/>
        </right>
        <top style="thin">
          <color rgb="FF7F7F7F"/>
        </top>
        <bottom style="thin">
          <color rgb="FF7F7F7F"/>
        </bottom>
        <vertical/>
        <horizontal/>
      </border>
    </dxf>
    <dxf>
      <font>
        <b val="0"/>
        <i val="0"/>
        <strike val="0"/>
        <condense val="0"/>
        <extend val="0"/>
        <outline val="0"/>
        <shadow val="0"/>
        <u val="none"/>
        <vertAlign val="baseline"/>
        <sz val="11"/>
        <color rgb="FF3F3F76"/>
        <name val="Calibri"/>
        <family val="2"/>
        <scheme val="minor"/>
      </font>
      <numFmt numFmtId="164" formatCode="_(&quot;$&quot;* #,##0_);_(&quot;$&quot;* \(#,##0\);_(&quot;$&quot;* &quot;-&quot;??_);_(@_)"/>
      <fill>
        <patternFill patternType="solid">
          <fgColor indexed="64"/>
          <bgColor rgb="FFFFCC99"/>
        </patternFill>
      </fill>
      <border diagonalUp="0" diagonalDown="0">
        <left style="thin">
          <color rgb="FF7F7F7F"/>
        </left>
        <right style="thin">
          <color rgb="FF7F7F7F"/>
        </right>
        <top style="thin">
          <color rgb="FF7F7F7F"/>
        </top>
        <bottom style="thin">
          <color rgb="FF7F7F7F"/>
        </bottom>
        <vertical/>
        <horizontal/>
      </border>
    </dxf>
    <dxf>
      <numFmt numFmtId="19" formatCode="m/d/yyyy"/>
      <border diagonalUp="0" diagonalDown="0" outline="0">
        <left style="thin">
          <color rgb="FF7F7F7F"/>
        </left>
        <right style="thin">
          <color rgb="FF7F7F7F"/>
        </right>
        <top style="thin">
          <color rgb="FF7F7F7F"/>
        </top>
        <bottom style="thin">
          <color rgb="FF7F7F7F"/>
        </bottom>
      </border>
    </dxf>
    <dxf>
      <numFmt numFmtId="19" formatCode="m/d/yyyy"/>
      <border diagonalUp="0" diagonalDown="0" outline="0">
        <left style="thin">
          <color rgb="FF7F7F7F"/>
        </left>
        <right style="thin">
          <color rgb="FF7F7F7F"/>
        </right>
        <top style="thin">
          <color rgb="FF7F7F7F"/>
        </top>
        <bottom style="thin">
          <color rgb="FF7F7F7F"/>
        </bottom>
      </border>
    </dxf>
    <dxf>
      <numFmt numFmtId="19" formatCode="m/d/yyyy"/>
      <border diagonalUp="0" diagonalDown="0" outline="0">
        <left style="thin">
          <color rgb="FF7F7F7F"/>
        </left>
        <right style="thin">
          <color rgb="FF7F7F7F"/>
        </right>
        <top style="thin">
          <color rgb="FF7F7F7F"/>
        </top>
        <bottom style="thin">
          <color rgb="FF7F7F7F"/>
        </bottom>
      </border>
    </dxf>
    <dxf>
      <numFmt numFmtId="0" formatCode="General"/>
      <border diagonalUp="0" diagonalDown="0">
        <left style="thin">
          <color rgb="FF7F7F7F"/>
        </left>
        <right style="thin">
          <color rgb="FF7F7F7F"/>
        </right>
        <top style="thin">
          <color rgb="FF7F7F7F"/>
        </top>
        <bottom style="thin">
          <color rgb="FF7F7F7F"/>
        </bottom>
        <vertical/>
        <horizontal/>
      </border>
    </dxf>
    <dxf>
      <border diagonalUp="0" diagonalDown="0">
        <left style="thin">
          <color rgb="FF7F7F7F"/>
        </left>
        <right style="thin">
          <color rgb="FF7F7F7F"/>
        </right>
        <top style="thin">
          <color rgb="FF7F7F7F"/>
        </top>
        <bottom style="thin">
          <color rgb="FF7F7F7F"/>
        </bottom>
        <vertical/>
        <horizontal/>
      </border>
    </dxf>
    <dxf>
      <border diagonalUp="0" diagonalDown="0">
        <left style="thin">
          <color rgb="FF7F7F7F"/>
        </left>
        <right style="thin">
          <color rgb="FF7F7F7F"/>
        </right>
        <top style="thin">
          <color rgb="FF7F7F7F"/>
        </top>
        <bottom style="thin">
          <color rgb="FF7F7F7F"/>
        </bottom>
        <vertical/>
        <horizontal/>
      </border>
    </dxf>
    <dxf>
      <border diagonalUp="0" diagonalDown="0">
        <left/>
        <right style="thin">
          <color rgb="FF7F7F7F"/>
        </right>
        <top style="thin">
          <color rgb="FF7F7F7F"/>
        </top>
        <bottom style="thin">
          <color rgb="FF7F7F7F"/>
        </bottom>
        <vertical/>
        <horizontal/>
      </border>
    </dxf>
    <dxf>
      <border outline="0">
        <top style="thin">
          <color rgb="FF7F7F7F"/>
        </top>
      </border>
    </dxf>
    <dxf>
      <border outline="0">
        <left style="medium">
          <color indexed="64"/>
        </left>
        <right style="medium">
          <color indexed="64"/>
        </right>
        <top style="thick">
          <color theme="4" tint="0.499984740745262"/>
        </top>
      </border>
    </dxf>
    <dxf>
      <border outline="0">
        <bottom style="medium">
          <color theme="4" tint="0.399975585192419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07/relationships/slicerCache" Target="slicerCaches/slicerCache4.xml"/><Relationship Id="rId18" Type="http://schemas.openxmlformats.org/officeDocument/2006/relationships/pivotTable" Target="pivotTables/pivotTable1.xml"/><Relationship Id="rId26" Type="http://schemas.openxmlformats.org/officeDocument/2006/relationships/calcChain" Target="calcChain.xml"/><Relationship Id="rId39" Type="http://schemas.openxmlformats.org/officeDocument/2006/relationships/customXml" Target="../customXml/item13.xml"/><Relationship Id="rId21" Type="http://schemas.openxmlformats.org/officeDocument/2006/relationships/theme" Target="theme/theme1.xml"/><Relationship Id="rId34" Type="http://schemas.openxmlformats.org/officeDocument/2006/relationships/customXml" Target="../customXml/item8.xml"/><Relationship Id="rId42" Type="http://schemas.openxmlformats.org/officeDocument/2006/relationships/customXml" Target="../customXml/item16.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pivotCacheDefinition" Target="pivotCache/pivotCacheDefinition5.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24" Type="http://schemas.openxmlformats.org/officeDocument/2006/relationships/sharedStrings" Target="sharedStrings.xml"/><Relationship Id="rId32" Type="http://schemas.openxmlformats.org/officeDocument/2006/relationships/customXml" Target="../customXml/item6.xml"/><Relationship Id="rId37" Type="http://schemas.openxmlformats.org/officeDocument/2006/relationships/customXml" Target="../customXml/item11.xml"/><Relationship Id="rId40" Type="http://schemas.openxmlformats.org/officeDocument/2006/relationships/customXml" Target="../customXml/item14.xml"/><Relationship Id="rId45"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4.xml"/><Relationship Id="rId23" Type="http://schemas.openxmlformats.org/officeDocument/2006/relationships/styles" Target="styles.xml"/><Relationship Id="rId28" Type="http://schemas.openxmlformats.org/officeDocument/2006/relationships/customXml" Target="../customXml/item2.xml"/><Relationship Id="rId36" Type="http://schemas.openxmlformats.org/officeDocument/2006/relationships/customXml" Target="../customXml/item10.xml"/><Relationship Id="rId10" Type="http://schemas.microsoft.com/office/2007/relationships/slicerCache" Target="slicerCaches/slicerCache1.xml"/><Relationship Id="rId19" Type="http://schemas.openxmlformats.org/officeDocument/2006/relationships/pivotTable" Target="pivotTables/pivotTable2.xml"/><Relationship Id="rId31" Type="http://schemas.openxmlformats.org/officeDocument/2006/relationships/customXml" Target="../customXml/item5.xml"/><Relationship Id="rId44" Type="http://schemas.openxmlformats.org/officeDocument/2006/relationships/customXml" Target="../customXml/item18.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microsoft.com/office/2007/relationships/slicerCache" Target="slicerCaches/slicerCache5.xml"/><Relationship Id="rId22" Type="http://schemas.openxmlformats.org/officeDocument/2006/relationships/connections" Target="connections.xml"/><Relationship Id="rId27" Type="http://schemas.openxmlformats.org/officeDocument/2006/relationships/customXml" Target="../customXml/item1.xml"/><Relationship Id="rId30" Type="http://schemas.openxmlformats.org/officeDocument/2006/relationships/customXml" Target="../customXml/item4.xml"/><Relationship Id="rId35" Type="http://schemas.openxmlformats.org/officeDocument/2006/relationships/customXml" Target="../customXml/item9.xml"/><Relationship Id="rId43" Type="http://schemas.openxmlformats.org/officeDocument/2006/relationships/customXml" Target="../customXml/item17.xml"/><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12" Type="http://schemas.microsoft.com/office/2007/relationships/slicerCache" Target="slicerCaches/slicerCache3.xml"/><Relationship Id="rId17" Type="http://schemas.openxmlformats.org/officeDocument/2006/relationships/pivotCacheDefinition" Target="pivotCache/pivotCacheDefinition6.xml"/><Relationship Id="rId25" Type="http://schemas.openxmlformats.org/officeDocument/2006/relationships/powerPivotData" Target="model/item.data"/><Relationship Id="rId33" Type="http://schemas.openxmlformats.org/officeDocument/2006/relationships/customXml" Target="../customXml/item7.xml"/><Relationship Id="rId38" Type="http://schemas.openxmlformats.org/officeDocument/2006/relationships/customXml" Target="../customXml/item12.xml"/><Relationship Id="rId46" Type="http://schemas.openxmlformats.org/officeDocument/2006/relationships/customXml" Target="../customXml/item20.xml"/><Relationship Id="rId20" Type="http://schemas.openxmlformats.org/officeDocument/2006/relationships/pivotTable" Target="pivotTables/pivotTable3.xml"/><Relationship Id="rId41" Type="http://schemas.openxmlformats.org/officeDocument/2006/relationships/customXml" Target="../customXml/item1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Compa Ratio, Ranges</a:t>
            </a:r>
          </a:p>
        </c:rich>
      </c:tx>
      <c:layout>
        <c:manualLayout>
          <c:xMode val="edge"/>
          <c:yMode val="edge"/>
          <c:x val="0.39021476234792907"/>
          <c:y val="3.1374446262990741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ln w="28575" cap="rnd">
            <a:noFill/>
            <a:round/>
          </a:ln>
          <a:effectLst/>
        </c:spPr>
        <c:marker>
          <c:symbol val="circle"/>
          <c:size val="10"/>
          <c:spPr>
            <a:solidFill>
              <a:schemeClr val="tx2"/>
            </a:solidFill>
            <a:ln w="9525">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no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no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ln w="25400" cap="rnd">
            <a:no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ln w="25400" cap="rnd">
            <a:no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ln w="25400" cap="rnd">
            <a:no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ln w="25400" cap="rnd">
            <a:no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ln w="25400" cap="rnd">
            <a:no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ln w="28575" cap="rnd">
            <a:no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ln w="28575" cap="rnd">
            <a:noFill/>
            <a:round/>
          </a:ln>
          <a:effectLst/>
        </c:spPr>
        <c:marker>
          <c:symbol val="circle"/>
          <c:size val="14"/>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ln w="28575" cap="rnd">
            <a:noFill/>
            <a:round/>
          </a:ln>
          <a:effectLst/>
        </c:spPr>
        <c:marker>
          <c:symbol val="square"/>
          <c:size val="14"/>
        </c:marker>
      </c:pivotFmt>
      <c:pivotFmt>
        <c:idx val="14"/>
        <c:spPr>
          <a:ln w="28575" cap="rnd">
            <a:noFill/>
            <a:round/>
          </a:ln>
          <a:effectLst/>
        </c:spPr>
        <c:marker>
          <c:symbol val="circle"/>
          <c:size val="14"/>
          <c:spPr>
            <a:solidFill>
              <a:srgbClr val="00B050"/>
            </a:solidFill>
            <a:ln w="9525">
              <a:solidFill>
                <a:schemeClr val="accent2"/>
              </a:solidFill>
            </a:ln>
            <a:effectLst/>
          </c:spPr>
        </c:marker>
      </c:pivotFmt>
      <c:pivotFmt>
        <c:idx val="15"/>
        <c:spPr>
          <a:ln w="25400" cap="rnd">
            <a:noFill/>
            <a:round/>
          </a:ln>
          <a:effectLst/>
        </c:spPr>
        <c:marker>
          <c:symbol val="triangle"/>
          <c:size val="14"/>
        </c:marker>
      </c:pivotFmt>
    </c:pivotFmts>
    <c:plotArea>
      <c:layout>
        <c:manualLayout>
          <c:layoutTarget val="inner"/>
          <c:xMode val="edge"/>
          <c:yMode val="edge"/>
          <c:x val="0.12743885934617971"/>
          <c:y val="0.11650024512901384"/>
          <c:w val="0.74024645993143923"/>
          <c:h val="0.46252848778865335"/>
        </c:manualLayout>
      </c:layout>
      <c:lineChart>
        <c:grouping val="standard"/>
        <c:varyColors val="0"/>
        <c:ser>
          <c:idx val="0"/>
          <c:order val="0"/>
          <c:tx>
            <c:v>Man</c:v>
          </c:tx>
          <c:spPr>
            <a:ln w="28575" cap="rnd">
              <a:noFill/>
              <a:round/>
            </a:ln>
            <a:effectLst/>
          </c:spPr>
          <c:marker>
            <c:symbol val="square"/>
            <c:size val="14"/>
            <c:spPr>
              <a:solidFill>
                <a:schemeClr val="accent1"/>
              </a:solidFill>
              <a:ln w="9525">
                <a:solidFill>
                  <a:schemeClr val="accent1"/>
                </a:solidFill>
              </a:ln>
              <a:effectLst/>
            </c:spPr>
          </c:marker>
          <c:cat>
            <c:strLit>
              <c:ptCount val="3"/>
              <c:pt idx="0">
                <c:v>Jane
1</c:v>
              </c:pt>
              <c:pt idx="1">
                <c:v>Jordan
2</c:v>
              </c:pt>
              <c:pt idx="2">
                <c:v>John
4</c:v>
              </c:pt>
            </c:strLit>
          </c:cat>
          <c:val>
            <c:numLit>
              <c:formatCode>#,##0.00</c:formatCode>
              <c:ptCount val="3"/>
              <c:pt idx="2">
                <c:v>1</c:v>
              </c:pt>
            </c:numLit>
          </c:val>
          <c:smooth val="0"/>
          <c:extLst>
            <c:ext xmlns:c16="http://schemas.microsoft.com/office/drawing/2014/chart" uri="{C3380CC4-5D6E-409C-BE32-E72D297353CC}">
              <c16:uniqueId val="{00000003-EA82-4A8C-A2CC-582E08B68ADF}"/>
            </c:ext>
          </c:extLst>
        </c:ser>
        <c:ser>
          <c:idx val="1"/>
          <c:order val="1"/>
          <c:tx>
            <c:v>Non-Binary</c:v>
          </c:tx>
          <c:spPr>
            <a:ln w="28575" cap="rnd">
              <a:noFill/>
              <a:round/>
            </a:ln>
            <a:effectLst/>
          </c:spPr>
          <c:marker>
            <c:symbol val="circle"/>
            <c:size val="14"/>
            <c:spPr>
              <a:solidFill>
                <a:srgbClr val="00B050"/>
              </a:solidFill>
              <a:ln w="9525">
                <a:solidFill>
                  <a:schemeClr val="accent2"/>
                </a:solidFill>
              </a:ln>
              <a:effectLst/>
            </c:spPr>
          </c:marker>
          <c:cat>
            <c:strLit>
              <c:ptCount val="3"/>
              <c:pt idx="0">
                <c:v>Jane
1</c:v>
              </c:pt>
              <c:pt idx="1">
                <c:v>Jordan
2</c:v>
              </c:pt>
              <c:pt idx="2">
                <c:v>John
4</c:v>
              </c:pt>
            </c:strLit>
          </c:cat>
          <c:val>
            <c:numLit>
              <c:formatCode>#,##0.00</c:formatCode>
              <c:ptCount val="3"/>
              <c:pt idx="1">
                <c:v>1.1599999999999999</c:v>
              </c:pt>
            </c:numLit>
          </c:val>
          <c:smooth val="0"/>
          <c:extLst>
            <c:ext xmlns:c16="http://schemas.microsoft.com/office/drawing/2014/chart" uri="{C3380CC4-5D6E-409C-BE32-E72D297353CC}">
              <c16:uniqueId val="{00000004-EA82-4A8C-A2CC-582E08B68ADF}"/>
            </c:ext>
          </c:extLst>
        </c:ser>
        <c:ser>
          <c:idx val="2"/>
          <c:order val="2"/>
          <c:tx>
            <c:v>Woman</c:v>
          </c:tx>
          <c:spPr>
            <a:ln w="25400" cap="rnd">
              <a:noFill/>
              <a:round/>
            </a:ln>
            <a:effectLst/>
          </c:spPr>
          <c:marker>
            <c:symbol val="triangle"/>
            <c:size val="14"/>
            <c:spPr>
              <a:solidFill>
                <a:srgbClr val="FF0000"/>
              </a:solidFill>
              <a:ln w="9525">
                <a:solidFill>
                  <a:schemeClr val="accent3"/>
                </a:solidFill>
              </a:ln>
              <a:effectLst/>
            </c:spPr>
          </c:marker>
          <c:cat>
            <c:strLit>
              <c:ptCount val="3"/>
              <c:pt idx="0">
                <c:v>Jane
1</c:v>
              </c:pt>
              <c:pt idx="1">
                <c:v>Jordan
2</c:v>
              </c:pt>
              <c:pt idx="2">
                <c:v>John
4</c:v>
              </c:pt>
            </c:strLit>
          </c:cat>
          <c:val>
            <c:numLit>
              <c:formatCode>#,##0.00</c:formatCode>
              <c:ptCount val="3"/>
              <c:pt idx="0">
                <c:v>1.1000000000000001</c:v>
              </c:pt>
            </c:numLit>
          </c:val>
          <c:smooth val="0"/>
          <c:extLst>
            <c:ext xmlns:c16="http://schemas.microsoft.com/office/drawing/2014/chart" uri="{C3380CC4-5D6E-409C-BE32-E72D297353CC}">
              <c16:uniqueId val="{00000005-EA82-4A8C-A2CC-582E08B68ADF}"/>
            </c:ext>
          </c:extLst>
        </c:ser>
        <c:dLbls>
          <c:showLegendKey val="0"/>
          <c:showVal val="0"/>
          <c:showCatName val="0"/>
          <c:showSerName val="0"/>
          <c:showPercent val="0"/>
          <c:showBubbleSize val="0"/>
        </c:dLbls>
        <c:hiLowLines>
          <c:spPr>
            <a:ln w="25400" cap="flat" cmpd="sng" algn="ctr">
              <a:solidFill>
                <a:schemeClr val="bg2">
                  <a:lumMod val="75000"/>
                </a:schemeClr>
              </a:solidFill>
              <a:round/>
              <a:headEnd type="diamond" w="lg" len="lg"/>
              <a:tailEnd type="diamond" w="lg" len="lg"/>
            </a:ln>
            <a:effectLst/>
          </c:spPr>
        </c:hiLowLines>
        <c:marker val="1"/>
        <c:smooth val="0"/>
        <c:axId val="2090439184"/>
        <c:axId val="634154320"/>
      </c:lineChart>
      <c:catAx>
        <c:axId val="2090439184"/>
        <c:scaling>
          <c:orientation val="minMax"/>
        </c:scaling>
        <c:delete val="0"/>
        <c:axPos val="b"/>
        <c:title>
          <c:layout>
            <c:manualLayout>
              <c:xMode val="edge"/>
              <c:yMode val="edge"/>
              <c:x val="0.4703278818953861"/>
              <c:y val="0.7737494091447465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34154320"/>
        <c:crosses val="autoZero"/>
        <c:auto val="1"/>
        <c:lblAlgn val="ctr"/>
        <c:lblOffset val="100"/>
        <c:noMultiLvlLbl val="0"/>
        <c:extLst>
          <c:ext xmlns:c15="http://schemas.microsoft.com/office/drawing/2012/chart" uri="{F40574EE-89B7-4290-83BB-5DA773EAF853}">
            <c15:numFmt c:formatCode="General" c:sourceLinked="1"/>
          </c:ext>
        </c:extLst>
      </c:catAx>
      <c:valAx>
        <c:axId val="634154320"/>
        <c:scaling>
          <c:orientation val="minMax"/>
          <c:max val="1.2"/>
          <c:min val="0.8"/>
        </c:scaling>
        <c:delete val="0"/>
        <c:axPos val="l"/>
        <c:majorGridlines>
          <c:spPr>
            <a:ln w="9525" cap="flat" cmpd="sng" algn="ctr">
              <a:solidFill>
                <a:schemeClr val="tx1">
                  <a:lumMod val="15000"/>
                  <a:lumOff val="85000"/>
                </a:schemeClr>
              </a:solidFill>
              <a:round/>
            </a:ln>
            <a:effectLst/>
          </c:spPr>
        </c:majorGridlines>
        <c:title>
          <c:layout>
            <c:manualLayout>
              <c:xMode val="edge"/>
              <c:yMode val="edge"/>
              <c:x val="4.3349165400189051E-2"/>
              <c:y val="0.2782316390357035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090439184"/>
        <c:crosses val="autoZero"/>
        <c:crossBetween val="between"/>
        <c:majorUnit val="0.1"/>
        <c:extLst>
          <c:ext xmlns:c15="http://schemas.microsoft.com/office/drawing/2012/chart" uri="{F40574EE-89B7-4290-83BB-5DA773EAF853}">
            <c15:numFmt c:formatCode="#,##0.00" c:sourceLinked="1"/>
          </c:ext>
        </c:extLst>
      </c:valAx>
      <c:spPr>
        <a:noFill/>
        <a:ln>
          <a:solidFill>
            <a:schemeClr val="accent1"/>
          </a:solidFill>
        </a:ln>
        <a:effectLst/>
      </c:spPr>
    </c:plotArea>
    <c:legend>
      <c:legendPos val="r"/>
      <c:layout>
        <c:manualLayout>
          <c:xMode val="edge"/>
          <c:yMode val="edge"/>
          <c:x val="0.87939222435714326"/>
          <c:y val="0.26004686525605708"/>
          <c:w val="0.11945908870701456"/>
          <c:h val="0.23768339772331099"/>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extLst>
    <c:ext xmlns:c15="http://schemas.microsoft.com/office/drawing/2012/chart" uri="{723BEF56-08C2-4564-9609-F4CBC75E7E54}">
      <c15:pivotSource>
        <c15:name>[Equity Management Tool v.2.0    060821.xlsx]PivotChartTable2</c15:name>
        <c15:fmtId val="0"/>
      </c15:pivotSource>
      <c15:pivotOptions>
        <c15:dropZoneFilter val="1"/>
        <c15:dropZoneCategories val="1"/>
        <c15:dropZoneData val="1"/>
        <c15:dropZoneSeries val="1"/>
        <c15:dropZonesVisible val="1"/>
      </c15: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Salary, Actual Ranges</a:t>
            </a:r>
          </a:p>
        </c:rich>
      </c:tx>
      <c:overlay val="0"/>
      <c:spPr>
        <a:noFill/>
        <a:ln>
          <a:noFill/>
        </a:ln>
        <a:effectLst/>
      </c:spPr>
    </c:title>
    <c:autoTitleDeleted val="0"/>
    <c:pivotFmts>
      <c:pivotFmt>
        <c:idx val="0"/>
        <c:spPr>
          <a:solidFill>
            <a:schemeClr val="accent1"/>
          </a:solidFill>
          <a:ln w="28575" cap="rnd">
            <a:noFill/>
            <a:round/>
          </a:ln>
          <a:effectLst/>
        </c:spPr>
        <c:marker>
          <c:spPr>
            <a:solidFill>
              <a:schemeClr val="tx2"/>
            </a:solidFill>
            <a:ln w="9525">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
        <c:spPr>
          <a:solidFill>
            <a:schemeClr val="accent1"/>
          </a:solidFill>
          <a:ln w="28575" cap="rnd">
            <a:no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2"/>
        <c:spPr>
          <a:solidFill>
            <a:schemeClr val="accent1"/>
          </a:solidFill>
          <a:ln w="28575" cap="rnd">
            <a:no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3"/>
        <c:spPr>
          <a:solidFill>
            <a:schemeClr val="accent1"/>
          </a:solidFill>
          <a:ln>
            <a:noFill/>
          </a:ln>
          <a:effectLst/>
        </c:spPr>
      </c:pivotFmt>
      <c:pivotFmt>
        <c:idx val="4"/>
        <c:spPr>
          <a:solidFill>
            <a:schemeClr val="accent1"/>
          </a:solidFill>
          <a:ln>
            <a:noFill/>
          </a:ln>
          <a:effectLst/>
        </c:spPr>
      </c:pivotFmt>
      <c:pivotFmt>
        <c:idx val="5"/>
        <c:spPr>
          <a:solidFill>
            <a:schemeClr val="accent1"/>
          </a:solidFill>
          <a:ln>
            <a:noFill/>
          </a:ln>
          <a:effectLst/>
        </c:spPr>
      </c:pivotFmt>
      <c:pivotFmt>
        <c:idx val="6"/>
        <c:spPr>
          <a:solidFill>
            <a:schemeClr val="accent1"/>
          </a:solidFill>
          <a:ln w="28575" cap="rnd">
            <a:no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7"/>
        <c:spPr>
          <a:solidFill>
            <a:schemeClr val="accent1"/>
          </a:solidFill>
          <a:ln w="28575" cap="rnd">
            <a:noFill/>
            <a:round/>
          </a:ln>
          <a:effectLst/>
        </c:spPr>
        <c:marker>
          <c:spPr>
            <a:solidFill>
              <a:schemeClr val="tx2"/>
            </a:solidFill>
            <a:ln w="9525">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8"/>
        <c:spPr>
          <a:solidFill>
            <a:schemeClr val="accent1"/>
          </a:solidFill>
          <a:ln w="28575" cap="rnd">
            <a:no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9"/>
        <c:spPr>
          <a:solidFill>
            <a:schemeClr val="accent1"/>
          </a:solidFill>
          <a:ln w="28575" cap="rnd">
            <a:no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0"/>
        <c:spPr>
          <a:solidFill>
            <a:schemeClr val="accent1"/>
          </a:solidFill>
          <a:ln w="28575" cap="rnd">
            <a:noFill/>
            <a:round/>
          </a:ln>
          <a:effectLst/>
        </c:spPr>
        <c:marker>
          <c:spPr>
            <a:solidFill>
              <a:schemeClr val="tx2"/>
            </a:solidFill>
            <a:ln w="9525">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1"/>
        <c:spPr>
          <a:solidFill>
            <a:schemeClr val="accent1"/>
          </a:solidFill>
          <a:ln w="28575" cap="rnd">
            <a:no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2"/>
        <c:spPr>
          <a:solidFill>
            <a:schemeClr val="accent1"/>
          </a:solidFill>
          <a:ln w="25400" cap="rnd">
            <a:no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3"/>
        <c:spPr>
          <a:solidFill>
            <a:schemeClr val="accent1"/>
          </a:solidFill>
          <a:ln w="25400" cap="rnd">
            <a:noFill/>
            <a:round/>
          </a:ln>
          <a:effectLst/>
        </c:spPr>
        <c:marker>
          <c:spPr>
            <a:solidFill>
              <a:schemeClr val="tx2"/>
            </a:solidFill>
            <a:ln w="9525">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4"/>
        <c:spPr>
          <a:solidFill>
            <a:schemeClr val="accent1"/>
          </a:solidFill>
          <a:ln w="25400" cap="rnd">
            <a:no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5"/>
        <c:spPr>
          <a:solidFill>
            <a:schemeClr val="accent1"/>
          </a:solidFill>
          <a:ln w="25400" cap="rnd">
            <a:no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6"/>
        <c:spPr>
          <a:solidFill>
            <a:schemeClr val="accent1"/>
          </a:solidFill>
          <a:ln w="25400" cap="rnd">
            <a:noFill/>
            <a:round/>
          </a:ln>
          <a:effectLst/>
        </c:spPr>
        <c:marker>
          <c:spPr>
            <a:solidFill>
              <a:schemeClr val="tx2"/>
            </a:solidFill>
            <a:ln w="9525">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7"/>
        <c:spPr>
          <a:solidFill>
            <a:schemeClr val="accent1"/>
          </a:solidFill>
          <a:ln w="25400" cap="rnd">
            <a:no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8"/>
        <c:spPr>
          <a:ln w="25400" cap="rnd">
            <a:no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9"/>
        <c:spPr>
          <a:ln w="25400" cap="rnd">
            <a:noFill/>
            <a:round/>
          </a:ln>
          <a:effectLst/>
        </c:spPr>
        <c:marker>
          <c:spPr>
            <a:solidFill>
              <a:schemeClr val="tx2"/>
            </a:solidFill>
            <a:ln w="9525">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20"/>
        <c:spPr>
          <a:ln w="25400" cap="rnd">
            <a:no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21"/>
        <c:spPr>
          <a:ln w="25400" cap="rnd">
            <a:noFill/>
            <a:round/>
          </a:ln>
          <a:effectLst/>
        </c:spPr>
        <c:marker>
          <c:symbol val="none"/>
        </c:marker>
        <c:dLbl>
          <c:idx val="0"/>
          <c:delete val="1"/>
          <c:extLst>
            <c:ext xmlns:c15="http://schemas.microsoft.com/office/drawing/2012/chart" uri="{CE6537A1-D6FC-4f65-9D91-7224C49458BB}"/>
          </c:extLst>
        </c:dLbl>
      </c:pivotFmt>
      <c:pivotFmt>
        <c:idx val="22"/>
        <c:spPr>
          <a:ln w="25400" cap="rnd">
            <a:noFill/>
            <a:round/>
          </a:ln>
          <a:effectLst/>
        </c:spPr>
        <c:marker>
          <c:symbol val="circle"/>
          <c:size val="10"/>
          <c:spPr>
            <a:solidFill>
              <a:schemeClr val="tx2"/>
            </a:solidFill>
            <a:ln w="9525">
              <a:noFill/>
            </a:ln>
            <a:effectLst/>
          </c:spPr>
        </c:marker>
        <c:dLbl>
          <c:idx val="0"/>
          <c:delete val="1"/>
          <c:extLst>
            <c:ext xmlns:c15="http://schemas.microsoft.com/office/drawing/2012/chart" uri="{CE6537A1-D6FC-4f65-9D91-7224C49458BB}"/>
          </c:extLst>
        </c:dLbl>
      </c:pivotFmt>
      <c:pivotFmt>
        <c:idx val="23"/>
        <c:spPr>
          <a:ln w="25400" cap="rnd">
            <a:noFill/>
            <a:round/>
          </a:ln>
          <a:effectLst/>
        </c:spPr>
        <c:marker>
          <c:symbol val="none"/>
        </c:marker>
        <c:dLbl>
          <c:idx val="0"/>
          <c:delete val="1"/>
          <c:extLst>
            <c:ext xmlns:c15="http://schemas.microsoft.com/office/drawing/2012/chart" uri="{CE6537A1-D6FC-4f65-9D91-7224C49458BB}"/>
          </c:extLst>
        </c:dLbl>
      </c:pivotFmt>
    </c:pivotFmts>
    <c:plotArea>
      <c:layout>
        <c:manualLayout>
          <c:layoutTarget val="inner"/>
          <c:xMode val="edge"/>
          <c:yMode val="edge"/>
          <c:x val="7.3862824543024563E-2"/>
          <c:y val="0.15990880521180884"/>
          <c:w val="0.72412878587646157"/>
          <c:h val="0.54533756509322195"/>
        </c:manualLayout>
      </c:layout>
      <c:lineChart>
        <c:grouping val="standard"/>
        <c:varyColors val="0"/>
        <c:ser>
          <c:idx val="0"/>
          <c:order val="0"/>
          <c:tx>
            <c:v>Max Salary</c:v>
          </c:tx>
          <c:spPr>
            <a:ln w="25400" cap="rnd">
              <a:noFill/>
              <a:round/>
            </a:ln>
            <a:effectLst/>
          </c:spPr>
          <c:marker>
            <c:symbol val="none"/>
          </c:marker>
          <c:cat>
            <c:strLit>
              <c:ptCount val="3"/>
              <c:pt idx="0">
                <c:v>Man</c:v>
              </c:pt>
              <c:pt idx="1">
                <c:v>Non-Binary</c:v>
              </c:pt>
              <c:pt idx="2">
                <c:v>Woman</c:v>
              </c:pt>
            </c:strLit>
          </c:cat>
          <c:val>
            <c:numLit>
              <c:formatCode>\$#,##0;\(\$#,##0\);\$#,##0</c:formatCode>
              <c:ptCount val="3"/>
              <c:pt idx="0">
                <c:v>50000</c:v>
              </c:pt>
              <c:pt idx="1">
                <c:v>58000</c:v>
              </c:pt>
              <c:pt idx="2">
                <c:v>55000</c:v>
              </c:pt>
            </c:numLit>
          </c:val>
          <c:smooth val="0"/>
          <c:extLst>
            <c:ext xmlns:c16="http://schemas.microsoft.com/office/drawing/2014/chart" uri="{C3380CC4-5D6E-409C-BE32-E72D297353CC}">
              <c16:uniqueId val="{0000000D-3F18-4426-8892-26102776A08A}"/>
            </c:ext>
          </c:extLst>
        </c:ser>
        <c:ser>
          <c:idx val="1"/>
          <c:order val="1"/>
          <c:tx>
            <c:v>Average Salary</c:v>
          </c:tx>
          <c:spPr>
            <a:ln w="25400" cap="rnd">
              <a:noFill/>
              <a:round/>
            </a:ln>
            <a:effectLst/>
          </c:spPr>
          <c:marker>
            <c:symbol val="circle"/>
            <c:size val="10"/>
            <c:spPr>
              <a:solidFill>
                <a:schemeClr val="tx2"/>
              </a:solidFill>
              <a:ln w="9525">
                <a:noFill/>
              </a:ln>
              <a:effectLst/>
            </c:spPr>
          </c:marker>
          <c:cat>
            <c:strLit>
              <c:ptCount val="3"/>
              <c:pt idx="0">
                <c:v>Man</c:v>
              </c:pt>
              <c:pt idx="1">
                <c:v>Non-Binary</c:v>
              </c:pt>
              <c:pt idx="2">
                <c:v>Woman</c:v>
              </c:pt>
            </c:strLit>
          </c:cat>
          <c:val>
            <c:numLit>
              <c:formatCode>\$#,##0;\(\$#,##0\);\$#,##0</c:formatCode>
              <c:ptCount val="3"/>
              <c:pt idx="0">
                <c:v>50000</c:v>
              </c:pt>
              <c:pt idx="1">
                <c:v>58000</c:v>
              </c:pt>
              <c:pt idx="2">
                <c:v>55000</c:v>
              </c:pt>
            </c:numLit>
          </c:val>
          <c:smooth val="0"/>
          <c:extLst>
            <c:ext xmlns:c16="http://schemas.microsoft.com/office/drawing/2014/chart" uri="{C3380CC4-5D6E-409C-BE32-E72D297353CC}">
              <c16:uniqueId val="{0000000F-3F18-4426-8892-26102776A08A}"/>
            </c:ext>
          </c:extLst>
        </c:ser>
        <c:ser>
          <c:idx val="2"/>
          <c:order val="2"/>
          <c:tx>
            <c:v>Min Salary</c:v>
          </c:tx>
          <c:spPr>
            <a:ln w="25400" cap="rnd">
              <a:noFill/>
              <a:round/>
            </a:ln>
            <a:effectLst/>
          </c:spPr>
          <c:marker>
            <c:symbol val="none"/>
          </c:marker>
          <c:cat>
            <c:strLit>
              <c:ptCount val="3"/>
              <c:pt idx="0">
                <c:v>Man</c:v>
              </c:pt>
              <c:pt idx="1">
                <c:v>Non-Binary</c:v>
              </c:pt>
              <c:pt idx="2">
                <c:v>Woman</c:v>
              </c:pt>
            </c:strLit>
          </c:cat>
          <c:val>
            <c:numLit>
              <c:formatCode>\$#,##0;\(\$#,##0\);\$#,##0</c:formatCode>
              <c:ptCount val="3"/>
              <c:pt idx="0">
                <c:v>50000</c:v>
              </c:pt>
              <c:pt idx="1">
                <c:v>58000</c:v>
              </c:pt>
              <c:pt idx="2">
                <c:v>55000</c:v>
              </c:pt>
            </c:numLit>
          </c:val>
          <c:smooth val="0"/>
          <c:extLst>
            <c:ext xmlns:c16="http://schemas.microsoft.com/office/drawing/2014/chart" uri="{C3380CC4-5D6E-409C-BE32-E72D297353CC}">
              <c16:uniqueId val="{00000011-3F18-4426-8892-26102776A08A}"/>
            </c:ext>
          </c:extLst>
        </c:ser>
        <c:dLbls>
          <c:showLegendKey val="0"/>
          <c:showVal val="0"/>
          <c:showCatName val="0"/>
          <c:showSerName val="0"/>
          <c:showPercent val="0"/>
          <c:showBubbleSize val="0"/>
        </c:dLbls>
        <c:hiLowLines>
          <c:spPr>
            <a:ln w="19050" cap="flat" cmpd="sng" algn="ctr">
              <a:solidFill>
                <a:schemeClr val="bg2">
                  <a:lumMod val="75000"/>
                </a:schemeClr>
              </a:solidFill>
              <a:round/>
              <a:headEnd type="diamond" w="lg" len="lg"/>
              <a:tailEnd type="diamond" w="lg" len="lg"/>
            </a:ln>
            <a:effectLst/>
          </c:spPr>
        </c:hiLowLines>
        <c:smooth val="0"/>
        <c:axId val="2090439184"/>
        <c:axId val="634154320"/>
      </c:lineChart>
      <c:catAx>
        <c:axId val="209043918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34154320"/>
        <c:crosses val="autoZero"/>
        <c:auto val="1"/>
        <c:lblAlgn val="ctr"/>
        <c:lblOffset val="100"/>
        <c:noMultiLvlLbl val="0"/>
        <c:extLst>
          <c:ext xmlns:c15="http://schemas.microsoft.com/office/drawing/2012/chart" uri="{F40574EE-89B7-4290-83BB-5DA773EAF853}">
            <c15:numFmt c:formatCode="General" c:sourceLinked="1"/>
          </c:ext>
        </c:extLst>
      </c:catAx>
      <c:valAx>
        <c:axId val="6341543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090439184"/>
        <c:crosses val="autoZero"/>
        <c:crossBetween val="between"/>
        <c:extLst>
          <c:ext xmlns:c15="http://schemas.microsoft.com/office/drawing/2012/chart" uri="{F40574EE-89B7-4290-83BB-5DA773EAF853}">
            <c15:numFmt c:formatCode="\$#,##0;\(\$#,##0\);\$#,##0" c:sourceLinked="1"/>
          </c:ext>
        </c:extLst>
      </c:valAx>
    </c:plotArea>
    <c:legend>
      <c:legendPos val="r"/>
      <c:layout>
        <c:manualLayout>
          <c:xMode val="edge"/>
          <c:yMode val="edge"/>
          <c:x val="0.81967953090007517"/>
          <c:y val="0.32571670820943666"/>
          <c:w val="0.16569681013598275"/>
          <c:h val="0.2194264616629577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extLst>
    <c:ext xmlns:c15="http://schemas.microsoft.com/office/drawing/2012/chart" uri="{723BEF56-08C2-4564-9609-F4CBC75E7E54}">
      <c15:pivotSource>
        <c15:name>[Equity Management Tool v.2.0    060821.xlsx]PivotChartTable6</c15:name>
        <c15:fmtId val="2"/>
      </c15:pivotSource>
      <c15:pivotOptions>
        <c15:dropZoneFilter val="1"/>
        <c15:dropZoneCategories val="1"/>
        <c15:dropZoneData val="1"/>
        <c15:dropZoneSeries val="1"/>
        <c15:dropZonesVisible val="1"/>
      </c15: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Salary, Suggested Range and Actual Average</a:t>
            </a:r>
          </a:p>
        </c:rich>
      </c:tx>
      <c:overlay val="0"/>
      <c:spPr>
        <a:noFill/>
        <a:ln>
          <a:noFill/>
        </a:ln>
        <a:effectLst/>
      </c:spPr>
    </c:title>
    <c:autoTitleDeleted val="0"/>
    <c:pivotFmts>
      <c:pivotFmt>
        <c:idx val="0"/>
        <c:spPr>
          <a:solidFill>
            <a:schemeClr val="accent1"/>
          </a:solidFill>
          <a:ln w="28575" cap="rnd">
            <a:noFill/>
            <a:round/>
          </a:ln>
          <a:effectLst/>
        </c:spPr>
        <c:marker>
          <c:spPr>
            <a:solidFill>
              <a:schemeClr val="tx2"/>
            </a:solidFill>
            <a:ln w="9525">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
        <c:spPr>
          <a:solidFill>
            <a:schemeClr val="accent1"/>
          </a:solidFill>
          <a:ln w="28575" cap="rnd">
            <a:no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2"/>
        <c:spPr>
          <a:solidFill>
            <a:schemeClr val="accent1"/>
          </a:solidFill>
          <a:ln w="28575" cap="rnd">
            <a:no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3"/>
        <c:spPr>
          <a:solidFill>
            <a:schemeClr val="accent1"/>
          </a:solidFill>
          <a:ln>
            <a:noFill/>
          </a:ln>
          <a:effectLst/>
        </c:spPr>
      </c:pivotFmt>
      <c:pivotFmt>
        <c:idx val="4"/>
        <c:spPr>
          <a:solidFill>
            <a:schemeClr val="accent1"/>
          </a:solidFill>
          <a:ln>
            <a:noFill/>
          </a:ln>
          <a:effectLst/>
        </c:spPr>
      </c:pivotFmt>
      <c:pivotFmt>
        <c:idx val="5"/>
        <c:spPr>
          <a:solidFill>
            <a:schemeClr val="accent1"/>
          </a:solidFill>
          <a:ln>
            <a:noFill/>
          </a:ln>
          <a:effectLst/>
        </c:spPr>
      </c:pivotFmt>
      <c:pivotFmt>
        <c:idx val="6"/>
        <c:spPr>
          <a:solidFill>
            <a:schemeClr val="accent1"/>
          </a:solidFill>
          <a:ln w="28575" cap="rnd">
            <a:no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7"/>
        <c:spPr>
          <a:solidFill>
            <a:schemeClr val="accent1"/>
          </a:solidFill>
          <a:ln w="28575" cap="rnd">
            <a:noFill/>
            <a:round/>
          </a:ln>
          <a:effectLst/>
        </c:spPr>
        <c:marker>
          <c:spPr>
            <a:solidFill>
              <a:schemeClr val="tx2"/>
            </a:solidFill>
            <a:ln w="9525">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8"/>
        <c:spPr>
          <a:solidFill>
            <a:schemeClr val="accent1"/>
          </a:solidFill>
          <a:ln w="28575" cap="rnd">
            <a:no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9"/>
        <c:spPr>
          <a:solidFill>
            <a:schemeClr val="accent1"/>
          </a:solidFill>
          <a:ln w="28575" cap="rnd">
            <a:no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0"/>
        <c:spPr>
          <a:solidFill>
            <a:schemeClr val="accent1"/>
          </a:solidFill>
          <a:ln w="28575" cap="rnd">
            <a:noFill/>
            <a:round/>
          </a:ln>
          <a:effectLst/>
        </c:spPr>
        <c:marker>
          <c:spPr>
            <a:solidFill>
              <a:schemeClr val="tx2"/>
            </a:solidFill>
            <a:ln w="9525">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1"/>
        <c:spPr>
          <a:solidFill>
            <a:schemeClr val="accent1"/>
          </a:solidFill>
          <a:ln w="28575" cap="rnd">
            <a:no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2"/>
        <c:spPr>
          <a:solidFill>
            <a:schemeClr val="accent1"/>
          </a:solidFill>
          <a:ln w="25400" cap="rnd">
            <a:no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3"/>
        <c:spPr>
          <a:solidFill>
            <a:schemeClr val="accent1"/>
          </a:solidFill>
          <a:ln w="25400" cap="rnd">
            <a:noFill/>
            <a:round/>
          </a:ln>
          <a:effectLst/>
        </c:spPr>
        <c:marker>
          <c:spPr>
            <a:solidFill>
              <a:schemeClr val="tx2"/>
            </a:solidFill>
            <a:ln w="9525">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4"/>
        <c:spPr>
          <a:solidFill>
            <a:schemeClr val="accent1"/>
          </a:solidFill>
          <a:ln w="25400" cap="rnd">
            <a:no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5"/>
        <c:spPr>
          <a:solidFill>
            <a:schemeClr val="accent1"/>
          </a:solidFill>
          <a:ln w="25400" cap="rnd">
            <a:no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6"/>
        <c:spPr>
          <a:solidFill>
            <a:schemeClr val="accent1"/>
          </a:solidFill>
          <a:ln w="25400" cap="rnd">
            <a:noFill/>
            <a:round/>
          </a:ln>
          <a:effectLst/>
        </c:spPr>
        <c:marker>
          <c:spPr>
            <a:solidFill>
              <a:schemeClr val="tx2"/>
            </a:solidFill>
            <a:ln w="9525">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7"/>
        <c:spPr>
          <a:solidFill>
            <a:schemeClr val="accent1"/>
          </a:solidFill>
          <a:ln w="25400" cap="rnd">
            <a:no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8"/>
        <c:spPr>
          <a:ln w="25400" cap="rnd">
            <a:no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9"/>
        <c:spPr>
          <a:ln w="25400" cap="rnd">
            <a:noFill/>
            <a:round/>
          </a:ln>
          <a:effectLst/>
        </c:spPr>
        <c:marker>
          <c:spPr>
            <a:solidFill>
              <a:schemeClr val="tx2"/>
            </a:solidFill>
            <a:ln w="9525">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20"/>
        <c:spPr>
          <a:ln w="25400" cap="rnd">
            <a:no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21"/>
        <c:spPr>
          <a:ln w="25400" cap="rnd">
            <a:noFill/>
            <a:round/>
          </a:ln>
          <a:effectLst/>
        </c:spPr>
        <c:dLbl>
          <c:idx val="0"/>
          <c:spPr>
            <a:noFill/>
            <a:ln>
              <a:noFill/>
            </a:ln>
            <a:effectLst/>
          </c:spPr>
          <c:txPr>
            <a:bodyPr wrap="square" lIns="38100" tIns="19050" rIns="38100" bIns="19050" anchor="ctr">
              <a:spAutoFit/>
            </a:bodyPr>
            <a:lstStyle/>
            <a:p>
              <a:pPr>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22"/>
        <c:spPr>
          <a:ln w="25400" cap="rnd">
            <a:noFill/>
            <a:round/>
          </a:ln>
          <a:effectLst/>
        </c:spPr>
        <c:marker>
          <c:spPr>
            <a:solidFill>
              <a:schemeClr val="tx2"/>
            </a:solidFill>
            <a:ln w="9525">
              <a:noFill/>
            </a:ln>
            <a:effectLst/>
          </c:spPr>
        </c:marker>
        <c:dLbl>
          <c:idx val="0"/>
          <c:spPr>
            <a:noFill/>
            <a:ln>
              <a:noFill/>
            </a:ln>
            <a:effectLst/>
          </c:spPr>
          <c:txPr>
            <a:bodyPr wrap="square" lIns="38100" tIns="19050" rIns="38100" bIns="19050" anchor="ctr">
              <a:spAutoFit/>
            </a:bodyPr>
            <a:lstStyle/>
            <a:p>
              <a:pPr>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23"/>
        <c:spPr>
          <a:ln w="25400" cap="rnd">
            <a:noFill/>
            <a:round/>
          </a:ln>
          <a:effectLst/>
        </c:spPr>
        <c:dLbl>
          <c:idx val="0"/>
          <c:spPr>
            <a:noFill/>
            <a:ln>
              <a:noFill/>
            </a:ln>
            <a:effectLst/>
          </c:spPr>
          <c:txPr>
            <a:bodyPr wrap="square" lIns="38100" tIns="19050" rIns="38100" bIns="19050" anchor="ctr">
              <a:spAutoFit/>
            </a:bodyPr>
            <a:lstStyle/>
            <a:p>
              <a:pPr>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24"/>
        <c:spPr>
          <a:ln w="25400" cap="rnd">
            <a:noFill/>
            <a:round/>
          </a:ln>
          <a:effectLst/>
        </c:spPr>
        <c:marker>
          <c:symbol val="none"/>
        </c:marker>
        <c:dLbl>
          <c:idx val="0"/>
          <c:delete val="1"/>
          <c:extLst>
            <c:ext xmlns:c15="http://schemas.microsoft.com/office/drawing/2012/chart" uri="{CE6537A1-D6FC-4f65-9D91-7224C49458BB}"/>
          </c:extLst>
        </c:dLbl>
      </c:pivotFmt>
      <c:pivotFmt>
        <c:idx val="25"/>
        <c:spPr>
          <a:ln w="25400" cap="rnd">
            <a:noFill/>
            <a:round/>
          </a:ln>
          <a:effectLst/>
        </c:spPr>
        <c:marker>
          <c:symbol val="circle"/>
          <c:size val="10"/>
          <c:spPr>
            <a:solidFill>
              <a:schemeClr val="tx2"/>
            </a:solidFill>
            <a:ln w="9525">
              <a:noFill/>
            </a:ln>
            <a:effectLst/>
          </c:spPr>
        </c:marker>
        <c:dLbl>
          <c:idx val="0"/>
          <c:delete val="1"/>
          <c:extLst>
            <c:ext xmlns:c15="http://schemas.microsoft.com/office/drawing/2012/chart" uri="{CE6537A1-D6FC-4f65-9D91-7224C49458BB}"/>
          </c:extLst>
        </c:dLbl>
      </c:pivotFmt>
      <c:pivotFmt>
        <c:idx val="26"/>
        <c:spPr>
          <a:ln w="25400" cap="rnd">
            <a:noFill/>
            <a:round/>
          </a:ln>
          <a:effectLst/>
        </c:spPr>
        <c:marker>
          <c:symbol val="none"/>
        </c:marker>
        <c:dLbl>
          <c:idx val="0"/>
          <c:delete val="1"/>
          <c:extLst>
            <c:ext xmlns:c15="http://schemas.microsoft.com/office/drawing/2012/chart" uri="{CE6537A1-D6FC-4f65-9D91-7224C49458BB}"/>
          </c:extLst>
        </c:dLbl>
      </c:pivotFmt>
      <c:pivotFmt>
        <c:idx val="27"/>
        <c:spPr>
          <a:ln w="25400" cap="rnd">
            <a:noFill/>
            <a:round/>
          </a:ln>
          <a:effectLst/>
        </c:spPr>
        <c:marker>
          <c:symbol val="none"/>
        </c:marker>
        <c:dLbl>
          <c:idx val="0"/>
          <c:delete val="1"/>
          <c:extLst>
            <c:ext xmlns:c15="http://schemas.microsoft.com/office/drawing/2012/chart" uri="{CE6537A1-D6FC-4f65-9D91-7224C49458BB}"/>
          </c:extLst>
        </c:dLbl>
      </c:pivotFmt>
      <c:pivotFmt>
        <c:idx val="28"/>
        <c:spPr>
          <a:ln w="25400">
            <a:noFill/>
          </a:ln>
          <a:effectLst/>
        </c:spPr>
        <c:marker>
          <c:symbol val="circle"/>
          <c:size val="10"/>
          <c:spPr>
            <a:solidFill>
              <a:schemeClr val="tx2"/>
            </a:solidFill>
            <a:ln w="22225">
              <a:noFill/>
            </a:ln>
          </c:spPr>
        </c:marker>
        <c:dLbl>
          <c:idx val="0"/>
          <c:delete val="1"/>
          <c:extLst>
            <c:ext xmlns:c15="http://schemas.microsoft.com/office/drawing/2012/chart" uri="{CE6537A1-D6FC-4f65-9D91-7224C49458BB}"/>
          </c:extLst>
        </c:dLbl>
      </c:pivotFmt>
      <c:pivotFmt>
        <c:idx val="29"/>
        <c:spPr>
          <a:ln w="25400" cap="rnd">
            <a:noFill/>
            <a:round/>
          </a:ln>
          <a:effectLst/>
        </c:spPr>
        <c:marker>
          <c:symbol val="none"/>
        </c:marker>
        <c:dLbl>
          <c:idx val="0"/>
          <c:delete val="1"/>
          <c:extLst>
            <c:ext xmlns:c15="http://schemas.microsoft.com/office/drawing/2012/chart" uri="{CE6537A1-D6FC-4f65-9D91-7224C49458BB}"/>
          </c:extLst>
        </c:dLbl>
      </c:pivotFmt>
      <c:pivotFmt>
        <c:idx val="30"/>
        <c:spPr>
          <a:ln w="19050">
            <a:noFill/>
          </a:ln>
        </c:spPr>
        <c:marker>
          <c:symbol val="none"/>
        </c:marker>
        <c:dLbl>
          <c:idx val="0"/>
          <c:delete val="1"/>
          <c:extLst>
            <c:ext xmlns:c15="http://schemas.microsoft.com/office/drawing/2012/chart" uri="{CE6537A1-D6FC-4f65-9D91-7224C49458BB}"/>
          </c:extLst>
        </c:dLbl>
      </c:pivotFmt>
      <c:pivotFmt>
        <c:idx val="31"/>
        <c:spPr>
          <a:ln w="19050">
            <a:noFill/>
          </a:ln>
        </c:spPr>
        <c:marker>
          <c:symbol val="none"/>
        </c:marker>
        <c:dLbl>
          <c:idx val="0"/>
          <c:delete val="1"/>
          <c:extLst>
            <c:ext xmlns:c15="http://schemas.microsoft.com/office/drawing/2012/chart" uri="{CE6537A1-D6FC-4f65-9D91-7224C49458BB}"/>
          </c:extLst>
        </c:dLbl>
      </c:pivotFmt>
    </c:pivotFmts>
    <c:plotArea>
      <c:layout>
        <c:manualLayout>
          <c:layoutTarget val="inner"/>
          <c:xMode val="edge"/>
          <c:yMode val="edge"/>
          <c:x val="9.9250050190536412E-2"/>
          <c:y val="0.15937316572392363"/>
          <c:w val="0.72202139140715005"/>
          <c:h val="0.49137587775725383"/>
        </c:manualLayout>
      </c:layout>
      <c:lineChart>
        <c:grouping val="standard"/>
        <c:varyColors val="0"/>
        <c:ser>
          <c:idx val="0"/>
          <c:order val="0"/>
          <c:tx>
            <c:v>Suggested Max</c:v>
          </c:tx>
          <c:spPr>
            <a:ln w="19050">
              <a:noFill/>
            </a:ln>
          </c:spPr>
          <c:marker>
            <c:symbol val="none"/>
          </c:marker>
          <c:cat>
            <c:strLit>
              <c:ptCount val="3"/>
              <c:pt idx="0">
                <c:v>Man</c:v>
              </c:pt>
              <c:pt idx="1">
                <c:v>Non-Binary</c:v>
              </c:pt>
              <c:pt idx="2">
                <c:v>Woman</c:v>
              </c:pt>
            </c:strLit>
          </c:cat>
          <c:val>
            <c:numLit>
              <c:formatCode>\$#,##0;\(\$#,##0\);\$#,##0</c:formatCode>
              <c:ptCount val="3"/>
              <c:pt idx="0">
                <c:v>60000</c:v>
              </c:pt>
              <c:pt idx="1">
                <c:v>60000</c:v>
              </c:pt>
              <c:pt idx="2">
                <c:v>60000</c:v>
              </c:pt>
            </c:numLit>
          </c:val>
          <c:smooth val="0"/>
          <c:extLst>
            <c:ext xmlns:c16="http://schemas.microsoft.com/office/drawing/2014/chart" uri="{C3380CC4-5D6E-409C-BE32-E72D297353CC}">
              <c16:uniqueId val="{00000001-E686-4C61-AFD2-EB9348F87C31}"/>
            </c:ext>
          </c:extLst>
        </c:ser>
        <c:ser>
          <c:idx val="1"/>
          <c:order val="1"/>
          <c:tx>
            <c:v>Average Salary</c:v>
          </c:tx>
          <c:spPr>
            <a:ln w="25400">
              <a:noFill/>
            </a:ln>
            <a:effectLst/>
          </c:spPr>
          <c:marker>
            <c:symbol val="circle"/>
            <c:size val="10"/>
            <c:spPr>
              <a:solidFill>
                <a:schemeClr val="tx2"/>
              </a:solidFill>
              <a:ln w="22225">
                <a:noFill/>
              </a:ln>
            </c:spPr>
          </c:marker>
          <c:cat>
            <c:strLit>
              <c:ptCount val="3"/>
              <c:pt idx="0">
                <c:v>Man</c:v>
              </c:pt>
              <c:pt idx="1">
                <c:v>Non-Binary</c:v>
              </c:pt>
              <c:pt idx="2">
                <c:v>Woman</c:v>
              </c:pt>
            </c:strLit>
          </c:cat>
          <c:val>
            <c:numLit>
              <c:formatCode>\$#,##0;\(\$#,##0\);\$#,##0</c:formatCode>
              <c:ptCount val="3"/>
              <c:pt idx="0">
                <c:v>50000</c:v>
              </c:pt>
              <c:pt idx="1">
                <c:v>58000</c:v>
              </c:pt>
              <c:pt idx="2">
                <c:v>55000</c:v>
              </c:pt>
            </c:numLit>
          </c:val>
          <c:smooth val="0"/>
          <c:extLst>
            <c:ext xmlns:c16="http://schemas.microsoft.com/office/drawing/2014/chart" uri="{C3380CC4-5D6E-409C-BE32-E72D297353CC}">
              <c16:uniqueId val="{00000002-E686-4C61-AFD2-EB9348F87C31}"/>
            </c:ext>
          </c:extLst>
        </c:ser>
        <c:ser>
          <c:idx val="2"/>
          <c:order val="2"/>
          <c:tx>
            <c:v>Suggested Min</c:v>
          </c:tx>
          <c:spPr>
            <a:ln w="19050">
              <a:noFill/>
            </a:ln>
          </c:spPr>
          <c:marker>
            <c:symbol val="none"/>
          </c:marker>
          <c:cat>
            <c:strLit>
              <c:ptCount val="3"/>
              <c:pt idx="0">
                <c:v>Man</c:v>
              </c:pt>
              <c:pt idx="1">
                <c:v>Non-Binary</c:v>
              </c:pt>
              <c:pt idx="2">
                <c:v>Woman</c:v>
              </c:pt>
            </c:strLit>
          </c:cat>
          <c:val>
            <c:numLit>
              <c:formatCode>\$#,##0;\(\$#,##0\);\$#,##0</c:formatCode>
              <c:ptCount val="3"/>
              <c:pt idx="0">
                <c:v>40000</c:v>
              </c:pt>
              <c:pt idx="1">
                <c:v>40000</c:v>
              </c:pt>
              <c:pt idx="2">
                <c:v>40000</c:v>
              </c:pt>
            </c:numLit>
          </c:val>
          <c:smooth val="0"/>
          <c:extLst>
            <c:ext xmlns:c16="http://schemas.microsoft.com/office/drawing/2014/chart" uri="{C3380CC4-5D6E-409C-BE32-E72D297353CC}">
              <c16:uniqueId val="{00000003-E686-4C61-AFD2-EB9348F87C31}"/>
            </c:ext>
          </c:extLst>
        </c:ser>
        <c:dLbls>
          <c:showLegendKey val="0"/>
          <c:showVal val="0"/>
          <c:showCatName val="0"/>
          <c:showSerName val="0"/>
          <c:showPercent val="0"/>
          <c:showBubbleSize val="0"/>
        </c:dLbls>
        <c:hiLowLines>
          <c:spPr>
            <a:ln w="19050" cap="flat" cmpd="sng" algn="ctr">
              <a:solidFill>
                <a:schemeClr val="bg2">
                  <a:lumMod val="75000"/>
                </a:schemeClr>
              </a:solidFill>
              <a:round/>
              <a:headEnd type="diamond" w="lg" len="lg"/>
              <a:tailEnd type="diamond" w="lg" len="lg"/>
            </a:ln>
            <a:effectLst/>
          </c:spPr>
        </c:hiLowLines>
        <c:smooth val="0"/>
        <c:axId val="2090439184"/>
        <c:axId val="634154320"/>
      </c:lineChart>
      <c:catAx>
        <c:axId val="209043918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34154320"/>
        <c:crosses val="autoZero"/>
        <c:auto val="1"/>
        <c:lblAlgn val="ctr"/>
        <c:lblOffset val="100"/>
        <c:noMultiLvlLbl val="0"/>
        <c:extLst>
          <c:ext xmlns:c15="http://schemas.microsoft.com/office/drawing/2012/chart" uri="{F40574EE-89B7-4290-83BB-5DA773EAF853}">
            <c15:numFmt c:formatCode="General" c:sourceLinked="1"/>
          </c:ext>
        </c:extLst>
      </c:catAx>
      <c:valAx>
        <c:axId val="6341543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090439184"/>
        <c:crosses val="autoZero"/>
        <c:crossBetween val="between"/>
        <c:extLst>
          <c:ext xmlns:c15="http://schemas.microsoft.com/office/drawing/2012/chart" uri="{F40574EE-89B7-4290-83BB-5DA773EAF853}">
            <c15:numFmt c:formatCode="\$#,##0;\(\$#,##0\);\$#,##0" c:sourceLinked="1"/>
          </c:ext>
        </c:extLst>
      </c:valAx>
    </c:plotArea>
    <c:legend>
      <c:legendPos val="r"/>
      <c:layout>
        <c:manualLayout>
          <c:xMode val="edge"/>
          <c:yMode val="edge"/>
          <c:x val="0.83736664445976339"/>
          <c:y val="0.2280817634924856"/>
          <c:w val="0.14267758058666946"/>
          <c:h val="0.204315214462217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extLst>
    <c:ext xmlns:c15="http://schemas.microsoft.com/office/drawing/2012/chart" uri="{723BEF56-08C2-4564-9609-F4CBC75E7E54}">
      <c15:pivotSource>
        <c15:name>[Equity Management Tool v.2.0    060821.xlsx]PivotChartTable9</c15:name>
        <c15:fmtId val="6"/>
      </c15:pivotSource>
      <c15:pivotOptions>
        <c15:dropZoneFilter val="1"/>
        <c15:dropZoneCategories val="1"/>
        <c15:dropZoneData val="1"/>
        <c15:dropZoneSeries val="1"/>
        <c15:dropZonesVisible val="1"/>
      </c15: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17</xdr:row>
      <xdr:rowOff>409575</xdr:rowOff>
    </xdr:from>
    <xdr:to>
      <xdr:col>1</xdr:col>
      <xdr:colOff>3847669</xdr:colOff>
      <xdr:row>17</xdr:row>
      <xdr:rowOff>1733385</xdr:rowOff>
    </xdr:to>
    <xdr:pic>
      <xdr:nvPicPr>
        <xdr:cNvPr id="4" name="Picture 3">
          <a:extLst>
            <a:ext uri="{FF2B5EF4-FFF2-40B4-BE49-F238E27FC236}">
              <a16:creationId xmlns:a16="http://schemas.microsoft.com/office/drawing/2014/main" id="{AF9AD6E2-42E8-4621-AE3F-E8EA66A539F8}"/>
            </a:ext>
          </a:extLst>
        </xdr:cNvPr>
        <xdr:cNvPicPr>
          <a:picLocks noChangeAspect="1"/>
        </xdr:cNvPicPr>
      </xdr:nvPicPr>
      <xdr:blipFill>
        <a:blip xmlns:r="http://schemas.openxmlformats.org/officeDocument/2006/relationships" r:embed="rId1"/>
        <a:stretch>
          <a:fillRect/>
        </a:stretch>
      </xdr:blipFill>
      <xdr:spPr>
        <a:xfrm>
          <a:off x="1371600" y="7534275"/>
          <a:ext cx="3447619" cy="1323810"/>
        </a:xfrm>
        <a:prstGeom prst="rect">
          <a:avLst/>
        </a:prstGeom>
      </xdr:spPr>
    </xdr:pic>
    <xdr:clientData/>
  </xdr:twoCellAnchor>
  <xdr:twoCellAnchor editAs="oneCell">
    <xdr:from>
      <xdr:col>1</xdr:col>
      <xdr:colOff>57150</xdr:colOff>
      <xdr:row>19</xdr:row>
      <xdr:rowOff>76200</xdr:rowOff>
    </xdr:from>
    <xdr:to>
      <xdr:col>1</xdr:col>
      <xdr:colOff>3276198</xdr:colOff>
      <xdr:row>59</xdr:row>
      <xdr:rowOff>170533</xdr:rowOff>
    </xdr:to>
    <xdr:pic>
      <xdr:nvPicPr>
        <xdr:cNvPr id="7" name="Picture 6">
          <a:extLst>
            <a:ext uri="{FF2B5EF4-FFF2-40B4-BE49-F238E27FC236}">
              <a16:creationId xmlns:a16="http://schemas.microsoft.com/office/drawing/2014/main" id="{D637E6E8-8C8A-4AEF-833A-2FB68DED3278}"/>
            </a:ext>
          </a:extLst>
        </xdr:cNvPr>
        <xdr:cNvPicPr>
          <a:picLocks noChangeAspect="1"/>
        </xdr:cNvPicPr>
      </xdr:nvPicPr>
      <xdr:blipFill>
        <a:blip xmlns:r="http://schemas.openxmlformats.org/officeDocument/2006/relationships" r:embed="rId2"/>
        <a:stretch>
          <a:fillRect/>
        </a:stretch>
      </xdr:blipFill>
      <xdr:spPr>
        <a:xfrm>
          <a:off x="1028700" y="10848975"/>
          <a:ext cx="3219048" cy="73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968189</xdr:colOff>
      <xdr:row>0</xdr:row>
      <xdr:rowOff>0</xdr:rowOff>
    </xdr:from>
    <xdr:to>
      <xdr:col>14</xdr:col>
      <xdr:colOff>116542</xdr:colOff>
      <xdr:row>15</xdr:row>
      <xdr:rowOff>95250</xdr:rowOff>
    </xdr:to>
    <xdr:graphicFrame macro="">
      <xdr:nvGraphicFramePr>
        <xdr:cNvPr id="2" name="Chart 1">
          <a:extLst>
            <a:ext uri="{FF2B5EF4-FFF2-40B4-BE49-F238E27FC236}">
              <a16:creationId xmlns:a16="http://schemas.microsoft.com/office/drawing/2014/main" id="{5CFC9EA3-64EB-4391-B4FC-7D5024F0F5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26</xdr:row>
      <xdr:rowOff>123265</xdr:rowOff>
    </xdr:from>
    <xdr:to>
      <xdr:col>2</xdr:col>
      <xdr:colOff>419380</xdr:colOff>
      <xdr:row>32</xdr:row>
      <xdr:rowOff>1</xdr:rowOff>
    </xdr:to>
    <mc:AlternateContent xmlns:mc="http://schemas.openxmlformats.org/markup-compatibility/2006" xmlns:a14="http://schemas.microsoft.com/office/drawing/2010/main">
      <mc:Choice Requires="a14">
        <xdr:graphicFrame macro="">
          <xdr:nvGraphicFramePr>
            <xdr:cNvPr id="6" name="Gender 1">
              <a:extLst>
                <a:ext uri="{FF2B5EF4-FFF2-40B4-BE49-F238E27FC236}">
                  <a16:creationId xmlns:a16="http://schemas.microsoft.com/office/drawing/2014/main" id="{2CF35583-E0BC-4837-A3BA-07A308346D2E}"/>
                </a:ext>
              </a:extLst>
            </xdr:cNvPr>
            <xdr:cNvGraphicFramePr/>
          </xdr:nvGraphicFramePr>
          <xdr:xfrm>
            <a:off x="0" y="0"/>
            <a:ext cx="0" cy="0"/>
          </xdr:xfrm>
          <a:graphic>
            <a:graphicData uri="http://schemas.microsoft.com/office/drawing/2010/slicer">
              <sle:slicer xmlns:sle="http://schemas.microsoft.com/office/drawing/2010/slicer" name="Gender 1"/>
            </a:graphicData>
          </a:graphic>
        </xdr:graphicFrame>
      </mc:Choice>
      <mc:Fallback xmlns="">
        <xdr:sp macro="" textlink="">
          <xdr:nvSpPr>
            <xdr:cNvPr id="0" name=""/>
            <xdr:cNvSpPr>
              <a:spLocks noTextEdit="1"/>
            </xdr:cNvSpPr>
          </xdr:nvSpPr>
          <xdr:spPr>
            <a:xfrm>
              <a:off x="0" y="6144426"/>
              <a:ext cx="2394458" cy="100853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32</xdr:row>
      <xdr:rowOff>78440</xdr:rowOff>
    </xdr:from>
    <xdr:to>
      <xdr:col>2</xdr:col>
      <xdr:colOff>419380</xdr:colOff>
      <xdr:row>40</xdr:row>
      <xdr:rowOff>134470</xdr:rowOff>
    </xdr:to>
    <mc:AlternateContent xmlns:mc="http://schemas.openxmlformats.org/markup-compatibility/2006" xmlns:a14="http://schemas.microsoft.com/office/drawing/2010/main">
      <mc:Choice Requires="a14">
        <xdr:graphicFrame macro="">
          <xdr:nvGraphicFramePr>
            <xdr:cNvPr id="7" name="Race 2">
              <a:extLst>
                <a:ext uri="{FF2B5EF4-FFF2-40B4-BE49-F238E27FC236}">
                  <a16:creationId xmlns:a16="http://schemas.microsoft.com/office/drawing/2014/main" id="{B4BDBB47-2BE0-46B7-96A8-0E42FA2F0DD2}"/>
                </a:ext>
              </a:extLst>
            </xdr:cNvPr>
            <xdr:cNvGraphicFramePr/>
          </xdr:nvGraphicFramePr>
          <xdr:xfrm>
            <a:off x="0" y="0"/>
            <a:ext cx="0" cy="0"/>
          </xdr:xfrm>
          <a:graphic>
            <a:graphicData uri="http://schemas.microsoft.com/office/drawing/2010/slicer">
              <sle:slicer xmlns:sle="http://schemas.microsoft.com/office/drawing/2010/slicer" name="Race 2"/>
            </a:graphicData>
          </a:graphic>
        </xdr:graphicFrame>
      </mc:Choice>
      <mc:Fallback xmlns="">
        <xdr:sp macro="" textlink="">
          <xdr:nvSpPr>
            <xdr:cNvPr id="0" name=""/>
            <xdr:cNvSpPr>
              <a:spLocks noTextEdit="1"/>
            </xdr:cNvSpPr>
          </xdr:nvSpPr>
          <xdr:spPr>
            <a:xfrm>
              <a:off x="0" y="7242601"/>
              <a:ext cx="2394458" cy="158003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5</xdr:row>
      <xdr:rowOff>36421</xdr:rowOff>
    </xdr:from>
    <xdr:to>
      <xdr:col>2</xdr:col>
      <xdr:colOff>430585</xdr:colOff>
      <xdr:row>26</xdr:row>
      <xdr:rowOff>56029</xdr:rowOff>
    </xdr:to>
    <mc:AlternateContent xmlns:mc="http://schemas.openxmlformats.org/markup-compatibility/2006" xmlns:a14="http://schemas.microsoft.com/office/drawing/2010/main">
      <mc:Choice Requires="a14">
        <xdr:graphicFrame macro="">
          <xdr:nvGraphicFramePr>
            <xdr:cNvPr id="8" name="Position Family">
              <a:extLst>
                <a:ext uri="{FF2B5EF4-FFF2-40B4-BE49-F238E27FC236}">
                  <a16:creationId xmlns:a16="http://schemas.microsoft.com/office/drawing/2014/main" id="{5786E41A-E708-454A-B63E-25A79C6724AE}"/>
                </a:ext>
              </a:extLst>
            </xdr:cNvPr>
            <xdr:cNvGraphicFramePr/>
          </xdr:nvGraphicFramePr>
          <xdr:xfrm>
            <a:off x="0" y="0"/>
            <a:ext cx="0" cy="0"/>
          </xdr:xfrm>
          <a:graphic>
            <a:graphicData uri="http://schemas.microsoft.com/office/drawing/2010/slicer">
              <sle:slicer xmlns:sle="http://schemas.microsoft.com/office/drawing/2010/slicer" name="Position Family"/>
            </a:graphicData>
          </a:graphic>
        </xdr:graphicFrame>
      </mc:Choice>
      <mc:Fallback xmlns="">
        <xdr:sp macro="" textlink="">
          <xdr:nvSpPr>
            <xdr:cNvPr id="0" name=""/>
            <xdr:cNvSpPr>
              <a:spLocks noTextEdit="1"/>
            </xdr:cNvSpPr>
          </xdr:nvSpPr>
          <xdr:spPr>
            <a:xfrm>
              <a:off x="0" y="2057082"/>
              <a:ext cx="2405663" cy="402010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11</xdr:col>
      <xdr:colOff>76783</xdr:colOff>
      <xdr:row>15</xdr:row>
      <xdr:rowOff>150795</xdr:rowOff>
    </xdr:from>
    <xdr:to>
      <xdr:col>21</xdr:col>
      <xdr:colOff>571501</xdr:colOff>
      <xdr:row>39</xdr:row>
      <xdr:rowOff>39400</xdr:rowOff>
    </xdr:to>
    <xdr:graphicFrame macro="">
      <xdr:nvGraphicFramePr>
        <xdr:cNvPr id="9" name="Chart 8">
          <a:extLst>
            <a:ext uri="{FF2B5EF4-FFF2-40B4-BE49-F238E27FC236}">
              <a16:creationId xmlns:a16="http://schemas.microsoft.com/office/drawing/2014/main" id="{DA0C7407-BE71-4133-980A-900AF0D7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78463</xdr:colOff>
      <xdr:row>39</xdr:row>
      <xdr:rowOff>104288</xdr:rowOff>
    </xdr:from>
    <xdr:to>
      <xdr:col>21</xdr:col>
      <xdr:colOff>598674</xdr:colOff>
      <xdr:row>64</xdr:row>
      <xdr:rowOff>123264</xdr:rowOff>
    </xdr:to>
    <xdr:graphicFrame macro="">
      <xdr:nvGraphicFramePr>
        <xdr:cNvPr id="13" name="Chart 12">
          <a:extLst>
            <a:ext uri="{FF2B5EF4-FFF2-40B4-BE49-F238E27FC236}">
              <a16:creationId xmlns:a16="http://schemas.microsoft.com/office/drawing/2014/main" id="{43D163D3-DF9D-43BE-861E-F74591B99E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41</xdr:row>
      <xdr:rowOff>5042</xdr:rowOff>
    </xdr:from>
    <xdr:to>
      <xdr:col>3</xdr:col>
      <xdr:colOff>11205</xdr:colOff>
      <xdr:row>47</xdr:row>
      <xdr:rowOff>150438</xdr:rowOff>
    </xdr:to>
    <mc:AlternateContent xmlns:mc="http://schemas.openxmlformats.org/markup-compatibility/2006" xmlns:a14="http://schemas.microsoft.com/office/drawing/2010/main">
      <mc:Choice Requires="a14">
        <xdr:graphicFrame macro="">
          <xdr:nvGraphicFramePr>
            <xdr:cNvPr id="3" name="Within Range?">
              <a:extLst>
                <a:ext uri="{FF2B5EF4-FFF2-40B4-BE49-F238E27FC236}">
                  <a16:creationId xmlns:a16="http://schemas.microsoft.com/office/drawing/2014/main" id="{C2ECCCED-BC2A-465A-AD3D-13A0C33E8ACB}"/>
                </a:ext>
              </a:extLst>
            </xdr:cNvPr>
            <xdr:cNvGraphicFramePr/>
          </xdr:nvGraphicFramePr>
          <xdr:xfrm>
            <a:off x="0" y="0"/>
            <a:ext cx="0" cy="0"/>
          </xdr:xfrm>
          <a:graphic>
            <a:graphicData uri="http://schemas.microsoft.com/office/drawing/2010/slicer">
              <sle:slicer xmlns:sle="http://schemas.microsoft.com/office/drawing/2010/slicer" name="Within Range?"/>
            </a:graphicData>
          </a:graphic>
        </xdr:graphicFrame>
      </mc:Choice>
      <mc:Fallback xmlns="">
        <xdr:sp macro="" textlink="">
          <xdr:nvSpPr>
            <xdr:cNvPr id="0" name=""/>
            <xdr:cNvSpPr>
              <a:spLocks noTextEdit="1"/>
            </xdr:cNvSpPr>
          </xdr:nvSpPr>
          <xdr:spPr>
            <a:xfrm>
              <a:off x="0" y="8880101"/>
              <a:ext cx="2420470" cy="128363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47</xdr:row>
      <xdr:rowOff>184337</xdr:rowOff>
    </xdr:from>
    <xdr:to>
      <xdr:col>2</xdr:col>
      <xdr:colOff>419379</xdr:colOff>
      <xdr:row>62</xdr:row>
      <xdr:rowOff>123265</xdr:rowOff>
    </xdr:to>
    <mc:AlternateContent xmlns:mc="http://schemas.openxmlformats.org/markup-compatibility/2006" xmlns:a14="http://schemas.microsoft.com/office/drawing/2010/main">
      <mc:Choice Requires="a14">
        <xdr:graphicFrame macro="">
          <xdr:nvGraphicFramePr>
            <xdr:cNvPr id="4" name="Full Name">
              <a:extLst>
                <a:ext uri="{FF2B5EF4-FFF2-40B4-BE49-F238E27FC236}">
                  <a16:creationId xmlns:a16="http://schemas.microsoft.com/office/drawing/2014/main" id="{69863A0C-2632-4245-AE16-F2039E0081B7}"/>
                </a:ext>
              </a:extLst>
            </xdr:cNvPr>
            <xdr:cNvGraphicFramePr/>
          </xdr:nvGraphicFramePr>
          <xdr:xfrm>
            <a:off x="0" y="0"/>
            <a:ext cx="0" cy="0"/>
          </xdr:xfrm>
          <a:graphic>
            <a:graphicData uri="http://schemas.microsoft.com/office/drawing/2010/slicer">
              <sle:slicer xmlns:sle="http://schemas.microsoft.com/office/drawing/2010/slicer" name="Full Name"/>
            </a:graphicData>
          </a:graphic>
        </xdr:graphicFrame>
      </mc:Choice>
      <mc:Fallback xmlns="">
        <xdr:sp macro="" textlink="">
          <xdr:nvSpPr>
            <xdr:cNvPr id="0" name=""/>
            <xdr:cNvSpPr>
              <a:spLocks noTextEdit="1"/>
            </xdr:cNvSpPr>
          </xdr:nvSpPr>
          <xdr:spPr>
            <a:xfrm>
              <a:off x="0" y="10202396"/>
              <a:ext cx="2398058" cy="279642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Frank" refreshedDate="44353.913103587962" backgroundQuery="1" createdVersion="6" refreshedVersion="7" minRefreshableVersion="3" recordCount="0" supportSubquery="1" supportAdvancedDrill="1" xr:uid="{675DBE5A-D65B-4EA6-90DB-798106DA8CFB}">
  <cacheSource type="external" connectionId="2"/>
  <cacheFields count="8">
    <cacheField name="[Measures].[Average of Salary]" caption="Average of Salary" numFmtId="0" hierarchy="46" level="32767"/>
    <cacheField name="[Measures].[Average of Compa Ratio]" caption="Average of Compa Ratio" numFmtId="0" hierarchy="41" level="32767"/>
    <cacheField name="[Table1].[Full Name].[Full Name]" caption="Full Name" numFmtId="0" hierarchy="3" level="1">
      <sharedItems count="3">
        <s v="Doe, John"/>
        <s v="Jones, Jordan"/>
        <s v="Smith, Jane"/>
      </sharedItems>
    </cacheField>
    <cacheField name="[Table1].[Title].[Title]" caption="Title" numFmtId="0" hierarchy="11" level="1">
      <sharedItems count="1">
        <s v="Office"/>
      </sharedItems>
    </cacheField>
    <cacheField name="[Measures].[Average of Position Tenure]" caption="Average of Position Tenure" numFmtId="0" hierarchy="52" level="32767"/>
    <cacheField name="[Measures].[Average of Company Tenure]" caption="Average of Company Tenure" numFmtId="0" hierarchy="53" level="32767"/>
    <cacheField name="[Table1].[Gender].[Gender]" caption="Gender" numFmtId="0" hierarchy="17" level="1">
      <sharedItems count="3">
        <s v="Man"/>
        <s v="Non-Binary"/>
        <s v="Woman"/>
      </sharedItems>
    </cacheField>
    <cacheField name="[Table1].[Veteran Status].[Veteran Status]" caption="Veteran Status" numFmtId="0" hierarchy="19" level="1">
      <sharedItems containsSemiMixedTypes="0" containsNonDate="0" containsString="0"/>
    </cacheField>
  </cacheFields>
  <cacheHierarchies count="63">
    <cacheHierarchy uniqueName="[Table1].[EE ID]" caption="EE ID" attribute="1" defaultMemberUniqueName="[Table1].[EE ID].[All]" allUniqueName="[Table1].[EE ID].[All]" dimensionUniqueName="[Table1]" displayFolder="" count="0" memberValueDatatype="130" unbalanced="0"/>
    <cacheHierarchy uniqueName="[Table1].[Last Name]" caption="Last Name" attribute="1" defaultMemberUniqueName="[Table1].[Last Name].[All]" allUniqueName="[Table1].[Last Name].[All]" dimensionUniqueName="[Table1]" displayFolder="" count="0" memberValueDatatype="130" unbalanced="0"/>
    <cacheHierarchy uniqueName="[Table1].[First Name]" caption="First Name" attribute="1" defaultMemberUniqueName="[Table1].[First Name].[All]" allUniqueName="[Table1].[First Name].[All]" dimensionUniqueName="[Table1]" displayFolder="" count="0" memberValueDatatype="130" unbalanced="0"/>
    <cacheHierarchy uniqueName="[Table1].[Full Name]" caption="Full Name" attribute="1" defaultMemberUniqueName="[Table1].[Full Name].[All]" allUniqueName="[Table1].[Full Name].[All]" dimensionUniqueName="[Table1]" displayFolder="" count="2" memberValueDatatype="130" unbalanced="0">
      <fieldsUsage count="2">
        <fieldUsage x="-1"/>
        <fieldUsage x="2"/>
      </fieldsUsage>
    </cacheHierarchy>
    <cacheHierarchy uniqueName="[Table1].[DOB]" caption="DOB" attribute="1" time="1" defaultMemberUniqueName="[Table1].[DOB].[All]" allUniqueName="[Table1].[DOB].[All]" dimensionUniqueName="[Table1]" displayFolder="" count="0" memberValueDatatype="7" unbalanced="0"/>
    <cacheHierarchy uniqueName="[Table1].[DOH]" caption="DOH" attribute="1" time="1" defaultMemberUniqueName="[Table1].[DOH].[All]" allUniqueName="[Table1].[DOH].[All]" dimensionUniqueName="[Table1]" displayFolder="" count="0" memberValueDatatype="7" unbalanced="0"/>
    <cacheHierarchy uniqueName="[Table1].[Position Effective Date]" caption="Position Effective Date" attribute="1" time="1" defaultMemberUniqueName="[Table1].[Position Effective Date].[All]" allUniqueName="[Table1].[Position Effective Date].[All]" dimensionUniqueName="[Table1]" displayFolder="" count="0" memberValueDatatype="7" unbalanced="0"/>
    <cacheHierarchy uniqueName="[Table1].[Salary]" caption="Salary" attribute="1" defaultMemberUniqueName="[Table1].[Salary].[All]" allUniqueName="[Table1].[Salary].[All]" dimensionUniqueName="[Table1]" displayFolder="" count="0" memberValueDatatype="20" unbalanced="0"/>
    <cacheHierarchy uniqueName="[Table1].[Hourly Rate]" caption="Hourly Rate" attribute="1" defaultMemberUniqueName="[Table1].[Hourly Rate].[All]" allUniqueName="[Table1].[Hourly Rate].[All]" dimensionUniqueName="[Table1]" displayFolder="" count="0" memberValueDatatype="130" unbalanced="0"/>
    <cacheHierarchy uniqueName="[Table1].[Pay Type]" caption="Pay Type" attribute="1" defaultMemberUniqueName="[Table1].[Pay Type].[All]" allUniqueName="[Table1].[Pay Type].[All]" dimensionUniqueName="[Table1]" displayFolder="" count="0" memberValueDatatype="130" unbalanced="0"/>
    <cacheHierarchy uniqueName="[Table1].[Pay Grade]" caption="Pay Grade" attribute="1" defaultMemberUniqueName="[Table1].[Pay Grade].[All]" allUniqueName="[Table1].[Pay Grade].[All]" dimensionUniqueName="[Table1]" displayFolder="" count="0" memberValueDatatype="130" unbalanced="0"/>
    <cacheHierarchy uniqueName="[Table1].[Title]" caption="Title" attribute="1" defaultMemberUniqueName="[Table1].[Title].[All]" allUniqueName="[Table1].[Title].[All]" dimensionUniqueName="[Table1]" displayFolder="" count="2" memberValueDatatype="130" unbalanced="0">
      <fieldsUsage count="2">
        <fieldUsage x="-1"/>
        <fieldUsage x="3"/>
      </fieldsUsage>
    </cacheHierarchy>
    <cacheHierarchy uniqueName="[Table1].[Position Family]" caption="Position Family" attribute="1" defaultMemberUniqueName="[Table1].[Position Family].[All]" allUniqueName="[Table1].[Position Family].[All]" dimensionUniqueName="[Table1]" displayFolder="" count="2" memberValueDatatype="130" unbalanced="0"/>
    <cacheHierarchy uniqueName="[Table1].[Department]" caption="Department" attribute="1" defaultMemberUniqueName="[Table1].[Department].[All]" allUniqueName="[Table1].[Department].[All]" dimensionUniqueName="[Table1]" displayFolder="" count="0" memberValueDatatype="130" unbalanced="0"/>
    <cacheHierarchy uniqueName="[Table1].[Office - City]" caption="Office - City" attribute="1" defaultMemberUniqueName="[Table1].[Office - City].[All]" allUniqueName="[Table1].[Office - City].[All]" dimensionUniqueName="[Table1]" displayFolder="" count="0" memberValueDatatype="130" unbalanced="0"/>
    <cacheHierarchy uniqueName="[Table1].[Office - State]" caption="Office - State" attribute="1" defaultMemberUniqueName="[Table1].[Office - State].[All]" allUniqueName="[Table1].[Office - State].[All]" dimensionUniqueName="[Table1]" displayFolder="" count="0" memberValueDatatype="130" unbalanced="0"/>
    <cacheHierarchy uniqueName="[Table1].[Office - Combined]" caption="Office - Combined" attribute="1" defaultMemberUniqueName="[Table1].[Office - Combined].[All]" allUniqueName="[Table1].[Office - Combined].[All]" dimensionUniqueName="[Table1]" displayFolder="" count="0" memberValueDatatype="130" unbalanced="0"/>
    <cacheHierarchy uniqueName="[Table1].[Gender]" caption="Gender" attribute="1" defaultMemberUniqueName="[Table1].[Gender].[All]" allUniqueName="[Table1].[Gender].[All]" dimensionUniqueName="[Table1]" displayFolder="" count="2" memberValueDatatype="130" unbalanced="0">
      <fieldsUsage count="2">
        <fieldUsage x="-1"/>
        <fieldUsage x="6"/>
      </fieldsUsage>
    </cacheHierarchy>
    <cacheHierarchy uniqueName="[Table1].[Race]" caption="Race" attribute="1" defaultMemberUniqueName="[Table1].[Race].[All]" allUniqueName="[Table1].[Race].[All]" dimensionUniqueName="[Table1]" displayFolder="" count="2" memberValueDatatype="130" unbalanced="0"/>
    <cacheHierarchy uniqueName="[Table1].[Veteran Status]" caption="Veteran Status" attribute="1" defaultMemberUniqueName="[Table1].[Veteran Status].[All]" allUniqueName="[Table1].[Veteran Status].[All]" dimensionUniqueName="[Table1]" displayFolder="" count="2" memberValueDatatype="130" unbalanced="0">
      <fieldsUsage count="2">
        <fieldUsage x="-1"/>
        <fieldUsage x="7"/>
      </fieldsUsage>
    </cacheHierarchy>
    <cacheHierarchy uniqueName="[Table1].[Disability Status]" caption="Disability Status" attribute="1" defaultMemberUniqueName="[Table1].[Disability Status].[All]" allUniqueName="[Table1].[Disability Status].[All]" dimensionUniqueName="[Table1]" displayFolder="" count="0" memberValueDatatype="130" unbalanced="0"/>
    <cacheHierarchy uniqueName="[Table1].[Age]" caption="Age" attribute="1" defaultMemberUniqueName="[Table1].[Age].[All]" allUniqueName="[Table1].[Age].[All]" dimensionUniqueName="[Table1]" displayFolder="" count="0" memberValueDatatype="20" unbalanced="0"/>
    <cacheHierarchy uniqueName="[Table1].[Company Tenure]" caption="Company Tenure" attribute="1" defaultMemberUniqueName="[Table1].[Company Tenure].[All]" allUniqueName="[Table1].[Company Tenure].[All]" dimensionUniqueName="[Table1]" displayFolder="" count="0" memberValueDatatype="20" unbalanced="0"/>
    <cacheHierarchy uniqueName="[Table1].[Position Tenure]" caption="Position Tenure" attribute="1" defaultMemberUniqueName="[Table1].[Position Tenure].[All]" allUniqueName="[Table1].[Position Tenure].[All]" dimensionUniqueName="[Table1]" displayFolder="" count="0" memberValueDatatype="20" unbalanced="0"/>
    <cacheHierarchy uniqueName="[Table1].[Experience in Industry]" caption="Experience in Industry" attribute="1" defaultMemberUniqueName="[Table1].[Experience in Industry].[All]" allUniqueName="[Table1].[Experience in Industry].[All]" dimensionUniqueName="[Table1]" displayFolder="" count="0" memberValueDatatype="130" unbalanced="0"/>
    <cacheHierarchy uniqueName="[Table1].[Performance Rating]" caption="Performance Rating" attribute="1" defaultMemberUniqueName="[Table1].[Performance Rating].[All]" allUniqueName="[Table1].[Performance Rating].[All]" dimensionUniqueName="[Table1]" displayFolder="" count="0" memberValueDatatype="130" unbalanced="0"/>
    <cacheHierarchy uniqueName="[Table1].[Low]" caption="Low" attribute="1" defaultMemberUniqueName="[Table1].[Low].[All]" allUniqueName="[Table1].[Low].[All]" dimensionUniqueName="[Table1]" displayFolder="" count="0" memberValueDatatype="20" unbalanced="0"/>
    <cacheHierarchy uniqueName="[Table1].[Mid]" caption="Mid" attribute="1" defaultMemberUniqueName="[Table1].[Mid].[All]" allUniqueName="[Table1].[Mid].[All]" dimensionUniqueName="[Table1]" displayFolder="" count="0" memberValueDatatype="20" unbalanced="0"/>
    <cacheHierarchy uniqueName="[Table1].[High]" caption="High" attribute="1" defaultMemberUniqueName="[Table1].[High].[All]" allUniqueName="[Table1].[High].[All]" dimensionUniqueName="[Table1]" displayFolder="" count="0" memberValueDatatype="20" unbalanced="0"/>
    <cacheHierarchy uniqueName="[Table1].[Compa Ratio]" caption="Compa Ratio" attribute="1" defaultMemberUniqueName="[Table1].[Compa Ratio].[All]" allUniqueName="[Table1].[Compa Ratio].[All]" dimensionUniqueName="[Table1]" displayFolder="" count="0" memberValueDatatype="5" unbalanced="0"/>
    <cacheHierarchy uniqueName="[Table1].[Within Range?]" caption="Within Range?" attribute="1" defaultMemberUniqueName="[Table1].[Within Range?].[All]" allUniqueName="[Table1].[Within Range?].[All]" dimensionUniqueName="[Table1]" displayFolder="" count="2" memberValueDatatype="130" unbalanced="0"/>
    <cacheHierarchy uniqueName="[Table1].[New Salary]" caption="New Salary" attribute="1" defaultMemberUniqueName="[Table1].[New Salary].[All]" allUniqueName="[Table1].[New Salary].[All]" dimensionUniqueName="[Table1]" displayFolder="" count="0" memberValueDatatype="130" unbalanced="0"/>
    <cacheHierarchy uniqueName="[Table1].[New Hourly Rate]" caption="New Hourly Rate" attribute="1" defaultMemberUniqueName="[Table1].[New Hourly Rate].[All]" allUniqueName="[Table1].[New Hourly Rate].[All]" dimensionUniqueName="[Table1]" displayFolder="" count="0" memberValueDatatype="130" unbalanced="0"/>
    <cacheHierarchy uniqueName="[Table1].[Position Hierarchy]" caption="Position Hierarchy" defaultMemberUniqueName="[Table1].[Position Hierarchy].[All]" allUniqueName="[Table1].[Position Hierarchy].[All]" dimensionUniqueName="[Table1]" displayFolder="" count="0" unbalanced="0"/>
    <cacheHierarchy uniqueName="[Table1].[New Compa Ratio]" caption="New Compa Ratio" attribute="1" defaultMemberUniqueName="[Table1].[New Compa Ratio].[All]" allUniqueName="[Table1].[New Compa Ratio].[All]" dimensionUniqueName="[Table1]" displayFolder="" count="0" memberValueDatatype="20" unbalanced="0"/>
    <cacheHierarchy uniqueName="[Table1].[Custom Slicer #1]" caption="Custom Slicer #1" attribute="1" defaultMemberUniqueName="[Table1].[Custom Slicer #1].[All]" allUniqueName="[Table1].[Custom Slicer #1].[All]" dimensionUniqueName="[Table1]" displayFolder="" count="0" memberValueDatatype="130" unbalanced="0"/>
    <cacheHierarchy uniqueName="[Table1].[Custom Slicer #2]" caption="Custom Slicer #2" attribute="1" defaultMemberUniqueName="[Table1].[Custom Slicer #2].[All]" allUniqueName="[Table1].[Custom Slicer #2].[All]" dimensionUniqueName="[Table1]" displayFolder="" count="0" memberValueDatatype="130" unbalanced="0"/>
    <cacheHierarchy uniqueName="[Table1].[Custom Slicer #3]" caption="Custom Slicer #3" attribute="1" defaultMemberUniqueName="[Table1].[Custom Slicer #3].[All]" allUniqueName="[Table1].[Custom Slicer #3].[All]" dimensionUniqueName="[Table1]" displayFolder="" count="0" memberValueDatatype="130" unbalanced="0"/>
    <cacheHierarchy uniqueName="[Table1].[Custom Slicer #4]" caption="Custom Slicer #4" attribute="1" defaultMemberUniqueName="[Table1].[Custom Slicer #4].[All]" allUniqueName="[Table1].[Custom Slicer #4].[All]" dimensionUniqueName="[Table1]" displayFolder="" count="0" memberValueDatatype="130" unbalanced="0"/>
    <cacheHierarchy uniqueName="[Table1].[Custom Slicer #5]" caption="Custom Slicer #5" attribute="1" defaultMemberUniqueName="[Table1].[Custom Slicer #5].[All]" allUniqueName="[Table1].[Custom Slicer #5].[All]" dimensionUniqueName="[Table1]" displayFolder="" count="0" memberValueDatatype="130" unbalanced="0"/>
    <cacheHierarchy uniqueName="[Measures].[Count of Compa Ratio]" caption="Count of Compa Ratio" measure="1" displayFolder="" measureGroup="Table1" count="0">
      <extLst>
        <ext xmlns:x15="http://schemas.microsoft.com/office/spreadsheetml/2010/11/main" uri="{B97F6D7D-B522-45F9-BDA1-12C45D357490}">
          <x15:cacheHierarchy aggregatedColumn="29"/>
        </ext>
      </extLst>
    </cacheHierarchy>
    <cacheHierarchy uniqueName="[Measures].[Average of Compa Ratio]" caption="Average of Compa Ratio" measure="1" displayFolder="" measureGroup="Table1" count="0" oneField="1">
      <fieldsUsage count="1">
        <fieldUsage x="1"/>
      </fieldsUsage>
      <extLst>
        <ext xmlns:x15="http://schemas.microsoft.com/office/spreadsheetml/2010/11/main" uri="{B97F6D7D-B522-45F9-BDA1-12C45D357490}">
          <x15:cacheHierarchy aggregatedColumn="29"/>
        </ext>
      </extLst>
    </cacheHierarchy>
    <cacheHierarchy uniqueName="[Measures].[Sum of Compa Ratio]" caption="Sum of Compa Ratio" measure="1" displayFolder="" measureGroup="Table1" count="0">
      <extLst>
        <ext xmlns:x15="http://schemas.microsoft.com/office/spreadsheetml/2010/11/main" uri="{B97F6D7D-B522-45F9-BDA1-12C45D357490}">
          <x15:cacheHierarchy aggregatedColumn="29"/>
        </ext>
      </extLst>
    </cacheHierarchy>
    <cacheHierarchy uniqueName="[Measures].[Min of Compa Ratio]" caption="Min of Compa Ratio" measure="1" displayFolder="" measureGroup="Table1" count="0">
      <extLst>
        <ext xmlns:x15="http://schemas.microsoft.com/office/spreadsheetml/2010/11/main" uri="{B97F6D7D-B522-45F9-BDA1-12C45D357490}">
          <x15:cacheHierarchy aggregatedColumn="29"/>
        </ext>
      </extLst>
    </cacheHierarchy>
    <cacheHierarchy uniqueName="[Measures].[Max of Compa Ratio]" caption="Max of Compa Ratio" measure="1" displayFolder="" measureGroup="Table1" count="0">
      <extLst>
        <ext xmlns:x15="http://schemas.microsoft.com/office/spreadsheetml/2010/11/main" uri="{B97F6D7D-B522-45F9-BDA1-12C45D357490}">
          <x15:cacheHierarchy aggregatedColumn="29"/>
        </ext>
      </extLst>
    </cacheHierarchy>
    <cacheHierarchy uniqueName="[Measures].[Sum of Salary]" caption="Sum of Salary" measure="1" displayFolder="" measureGroup="Table1" count="0">
      <extLst>
        <ext xmlns:x15="http://schemas.microsoft.com/office/spreadsheetml/2010/11/main" uri="{B97F6D7D-B522-45F9-BDA1-12C45D357490}">
          <x15:cacheHierarchy aggregatedColumn="7"/>
        </ext>
      </extLst>
    </cacheHierarchy>
    <cacheHierarchy uniqueName="[Measures].[Average of Salary]" caption="Average of Salary" measure="1" displayFolder="" measureGroup="Table1" count="0" oneField="1">
      <fieldsUsage count="1">
        <fieldUsage x="0"/>
      </fieldsUsage>
      <extLst>
        <ext xmlns:x15="http://schemas.microsoft.com/office/spreadsheetml/2010/11/main" uri="{B97F6D7D-B522-45F9-BDA1-12C45D357490}">
          <x15:cacheHierarchy aggregatedColumn="7"/>
        </ext>
      </extLst>
    </cacheHierarchy>
    <cacheHierarchy uniqueName="[Measures].[Count of Full Name]" caption="Count of Full Name" measure="1" displayFolder="" measureGroup="Table1" count="0">
      <extLst>
        <ext xmlns:x15="http://schemas.microsoft.com/office/spreadsheetml/2010/11/main" uri="{B97F6D7D-B522-45F9-BDA1-12C45D357490}">
          <x15:cacheHierarchy aggregatedColumn="3"/>
        </ext>
      </extLst>
    </cacheHierarchy>
    <cacheHierarchy uniqueName="[Measures].[Min of Salary]" caption="Min of Salary" measure="1" displayFolder="" measureGroup="Table1" count="0">
      <extLst>
        <ext xmlns:x15="http://schemas.microsoft.com/office/spreadsheetml/2010/11/main" uri="{B97F6D7D-B522-45F9-BDA1-12C45D357490}">
          <x15:cacheHierarchy aggregatedColumn="7"/>
        </ext>
      </extLst>
    </cacheHierarchy>
    <cacheHierarchy uniqueName="[Measures].[Max of Salary]" caption="Max of Salary" measure="1" displayFolder="" measureGroup="Table1" count="0">
      <extLst>
        <ext xmlns:x15="http://schemas.microsoft.com/office/spreadsheetml/2010/11/main" uri="{B97F6D7D-B522-45F9-BDA1-12C45D357490}">
          <x15:cacheHierarchy aggregatedColumn="7"/>
        </ext>
      </extLst>
    </cacheHierarchy>
    <cacheHierarchy uniqueName="[Measures].[Sum of Position Tenure]" caption="Sum of Position Tenure" measure="1" displayFolder="" measureGroup="Table1" count="0">
      <extLst>
        <ext xmlns:x15="http://schemas.microsoft.com/office/spreadsheetml/2010/11/main" uri="{B97F6D7D-B522-45F9-BDA1-12C45D357490}">
          <x15:cacheHierarchy aggregatedColumn="23"/>
        </ext>
      </extLst>
    </cacheHierarchy>
    <cacheHierarchy uniqueName="[Measures].[Sum of Company Tenure]" caption="Sum of Company Tenure" measure="1" displayFolder="" measureGroup="Table1" count="0">
      <extLst>
        <ext xmlns:x15="http://schemas.microsoft.com/office/spreadsheetml/2010/11/main" uri="{B97F6D7D-B522-45F9-BDA1-12C45D357490}">
          <x15:cacheHierarchy aggregatedColumn="22"/>
        </ext>
      </extLst>
    </cacheHierarchy>
    <cacheHierarchy uniqueName="[Measures].[Average of Position Tenure]" caption="Average of Position Tenure" measure="1" displayFolder="" measureGroup="Table1" count="0" oneField="1">
      <fieldsUsage count="1">
        <fieldUsage x="4"/>
      </fieldsUsage>
      <extLst>
        <ext xmlns:x15="http://schemas.microsoft.com/office/spreadsheetml/2010/11/main" uri="{B97F6D7D-B522-45F9-BDA1-12C45D357490}">
          <x15:cacheHierarchy aggregatedColumn="23"/>
        </ext>
      </extLst>
    </cacheHierarchy>
    <cacheHierarchy uniqueName="[Measures].[Average of Company Tenure]" caption="Average of Company Tenure" measure="1" displayFolder="" measureGroup="Table1" count="0" oneField="1">
      <fieldsUsage count="1">
        <fieldUsage x="5"/>
      </fieldsUsage>
      <extLst>
        <ext xmlns:x15="http://schemas.microsoft.com/office/spreadsheetml/2010/11/main" uri="{B97F6D7D-B522-45F9-BDA1-12C45D357490}">
          <x15:cacheHierarchy aggregatedColumn="22"/>
        </ext>
      </extLst>
    </cacheHierarchy>
    <cacheHierarchy uniqueName="[Measures].[Count of Title]" caption="Count of Title" measure="1" displayFolder="" measureGroup="Table1" count="0">
      <extLst>
        <ext xmlns:x15="http://schemas.microsoft.com/office/spreadsheetml/2010/11/main" uri="{B97F6D7D-B522-45F9-BDA1-12C45D357490}">
          <x15:cacheHierarchy aggregatedColumn="11"/>
        </ext>
      </extLst>
    </cacheHierarchy>
    <cacheHierarchy uniqueName="[Measures].[Sum of Low]" caption="Sum of Low" measure="1" displayFolder="" measureGroup="Table1" count="0">
      <extLst>
        <ext xmlns:x15="http://schemas.microsoft.com/office/spreadsheetml/2010/11/main" uri="{B97F6D7D-B522-45F9-BDA1-12C45D357490}">
          <x15:cacheHierarchy aggregatedColumn="26"/>
        </ext>
      </extLst>
    </cacheHierarchy>
    <cacheHierarchy uniqueName="[Measures].[Min of Low]" caption="Min of Low" measure="1" displayFolder="" measureGroup="Table1" count="0">
      <extLst>
        <ext xmlns:x15="http://schemas.microsoft.com/office/spreadsheetml/2010/11/main" uri="{B97F6D7D-B522-45F9-BDA1-12C45D357490}">
          <x15:cacheHierarchy aggregatedColumn="26"/>
        </ext>
      </extLst>
    </cacheHierarchy>
    <cacheHierarchy uniqueName="[Measures].[Sum of High]" caption="Sum of High" measure="1" displayFolder="" measureGroup="Table1" count="0">
      <extLst>
        <ext xmlns:x15="http://schemas.microsoft.com/office/spreadsheetml/2010/11/main" uri="{B97F6D7D-B522-45F9-BDA1-12C45D357490}">
          <x15:cacheHierarchy aggregatedColumn="28"/>
        </ext>
      </extLst>
    </cacheHierarchy>
    <cacheHierarchy uniqueName="[Measures].[Average of High]" caption="Average of High" measure="1" displayFolder="" measureGroup="Table1" count="0">
      <extLst>
        <ext xmlns:x15="http://schemas.microsoft.com/office/spreadsheetml/2010/11/main" uri="{B97F6D7D-B522-45F9-BDA1-12C45D357490}">
          <x15:cacheHierarchy aggregatedColumn="28"/>
        </ext>
      </extLst>
    </cacheHierarchy>
    <cacheHierarchy uniqueName="[Measures].[Average of Low]" caption="Average of Low" measure="1" displayFolder="" measureGroup="Table1" count="0">
      <extLst>
        <ext xmlns:x15="http://schemas.microsoft.com/office/spreadsheetml/2010/11/main" uri="{B97F6D7D-B522-45F9-BDA1-12C45D357490}">
          <x15:cacheHierarchy aggregatedColumn="26"/>
        </ext>
      </extLst>
    </cacheHierarchy>
    <cacheHierarchy uniqueName="[Measures].[Max of High]" caption="Max of High" measure="1" displayFolder="" measureGroup="Table1" count="0">
      <extLst>
        <ext xmlns:x15="http://schemas.microsoft.com/office/spreadsheetml/2010/11/main" uri="{B97F6D7D-B522-45F9-BDA1-12C45D357490}">
          <x15:cacheHierarchy aggregatedColumn="28"/>
        </ext>
      </extLst>
    </cacheHierarchy>
    <cacheHierarchy uniqueName="[Measures].[__XL_Count Table1]" caption="__XL_Count Table1" measure="1" displayFolder="" measureGroup="Table1" count="0" hidden="1"/>
    <cacheHierarchy uniqueName="[Measures].[__No measures defined]" caption="__No measures defined" measure="1" displayFolder="" count="0" hidden="1"/>
  </cacheHierarchies>
  <kpis count="0"/>
  <dimensions count="2">
    <dimension measure="1" name="Measures" uniqueName="[Measures]" caption="Measures"/>
    <dimension name="Table1" uniqueName="[Table1]" caption="Table1"/>
  </dimensions>
  <measureGroups count="1">
    <measureGroup name="Table1" caption="Table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Frank" refreshedDate="44353.913104050924" backgroundQuery="1" createdVersion="6" refreshedVersion="7" minRefreshableVersion="3" recordCount="0" supportSubquery="1" supportAdvancedDrill="1" xr:uid="{0DEDCC7C-EE79-4677-BF41-4212E6436781}">
  <cacheSource type="external" connectionId="2"/>
  <cacheFields count="8">
    <cacheField name="[Measures].[Count of Full Name]" caption="Count of Full Name" numFmtId="0" hierarchy="47" level="32767"/>
    <cacheField name="[Measures].[Average of Salary]" caption="Average of Salary" numFmtId="0" hierarchy="46" level="32767"/>
    <cacheField name="[Measures].[Average of Compa Ratio]" caption="Average of Compa Ratio" numFmtId="0" hierarchy="41" level="32767"/>
    <cacheField name="[Measures].[Min of Compa Ratio]" caption="Min of Compa Ratio" numFmtId="0" hierarchy="43" level="32767"/>
    <cacheField name="[Measures].[Max of Compa Ratio]" caption="Max of Compa Ratio" numFmtId="0" hierarchy="44" level="32767"/>
    <cacheField name="[Measures].[Average of Position Tenure]" caption="Average of Position Tenure" numFmtId="0" hierarchy="52" level="32767"/>
    <cacheField name="[Measures].[Average of Company Tenure]" caption="Average of Company Tenure" numFmtId="0" hierarchy="53" level="32767"/>
    <cacheField name="[Table1].[Full Name].[Full Name]" caption="Full Name" numFmtId="0" hierarchy="3" level="1">
      <sharedItems containsSemiMixedTypes="0" containsNonDate="0" containsString="0"/>
    </cacheField>
  </cacheFields>
  <cacheHierarchies count="63">
    <cacheHierarchy uniqueName="[Table1].[EE ID]" caption="EE ID" attribute="1" defaultMemberUniqueName="[Table1].[EE ID].[All]" allUniqueName="[Table1].[EE ID].[All]" dimensionUniqueName="[Table1]" displayFolder="" count="0" memberValueDatatype="130" unbalanced="0"/>
    <cacheHierarchy uniqueName="[Table1].[Last Name]" caption="Last Name" attribute="1" defaultMemberUniqueName="[Table1].[Last Name].[All]" allUniqueName="[Table1].[Last Name].[All]" dimensionUniqueName="[Table1]" displayFolder="" count="0" memberValueDatatype="130" unbalanced="0"/>
    <cacheHierarchy uniqueName="[Table1].[First Name]" caption="First Name" attribute="1" defaultMemberUniqueName="[Table1].[First Name].[All]" allUniqueName="[Table1].[First Name].[All]" dimensionUniqueName="[Table1]" displayFolder="" count="0" memberValueDatatype="130" unbalanced="0"/>
    <cacheHierarchy uniqueName="[Table1].[Full Name]" caption="Full Name" attribute="1" defaultMemberUniqueName="[Table1].[Full Name].[All]" allUniqueName="[Table1].[Full Name].[All]" dimensionUniqueName="[Table1]" displayFolder="" count="2" memberValueDatatype="130" unbalanced="0">
      <fieldsUsage count="2">
        <fieldUsage x="-1"/>
        <fieldUsage x="7"/>
      </fieldsUsage>
    </cacheHierarchy>
    <cacheHierarchy uniqueName="[Table1].[DOB]" caption="DOB" attribute="1" time="1" defaultMemberUniqueName="[Table1].[DOB].[All]" allUniqueName="[Table1].[DOB].[All]" dimensionUniqueName="[Table1]" displayFolder="" count="0" memberValueDatatype="7" unbalanced="0"/>
    <cacheHierarchy uniqueName="[Table1].[DOH]" caption="DOH" attribute="1" time="1" defaultMemberUniqueName="[Table1].[DOH].[All]" allUniqueName="[Table1].[DOH].[All]" dimensionUniqueName="[Table1]" displayFolder="" count="0" memberValueDatatype="7" unbalanced="0"/>
    <cacheHierarchy uniqueName="[Table1].[Position Effective Date]" caption="Position Effective Date" attribute="1" time="1" defaultMemberUniqueName="[Table1].[Position Effective Date].[All]" allUniqueName="[Table1].[Position Effective Date].[All]" dimensionUniqueName="[Table1]" displayFolder="" count="0" memberValueDatatype="7" unbalanced="0"/>
    <cacheHierarchy uniqueName="[Table1].[Salary]" caption="Salary" attribute="1" defaultMemberUniqueName="[Table1].[Salary].[All]" allUniqueName="[Table1].[Salary].[All]" dimensionUniqueName="[Table1]" displayFolder="" count="0" memberValueDatatype="20" unbalanced="0"/>
    <cacheHierarchy uniqueName="[Table1].[Hourly Rate]" caption="Hourly Rate" attribute="1" defaultMemberUniqueName="[Table1].[Hourly Rate].[All]" allUniqueName="[Table1].[Hourly Rate].[All]" dimensionUniqueName="[Table1]" displayFolder="" count="0" memberValueDatatype="130" unbalanced="0"/>
    <cacheHierarchy uniqueName="[Table1].[Pay Type]" caption="Pay Type" attribute="1" defaultMemberUniqueName="[Table1].[Pay Type].[All]" allUniqueName="[Table1].[Pay Type].[All]" dimensionUniqueName="[Table1]" displayFolder="" count="0" memberValueDatatype="130" unbalanced="0"/>
    <cacheHierarchy uniqueName="[Table1].[Pay Grade]" caption="Pay Grade" attribute="1" defaultMemberUniqueName="[Table1].[Pay Grade].[All]" allUniqueName="[Table1].[Pay Grade].[All]" dimensionUniqueName="[Table1]" displayFolder="" count="0" memberValueDatatype="130" unbalanced="0"/>
    <cacheHierarchy uniqueName="[Table1].[Title]" caption="Title" attribute="1" defaultMemberUniqueName="[Table1].[Title].[All]" allUniqueName="[Table1].[Title].[All]" dimensionUniqueName="[Table1]" displayFolder="" count="0" memberValueDatatype="130" unbalanced="0"/>
    <cacheHierarchy uniqueName="[Table1].[Position Family]" caption="Position Family" attribute="1" defaultMemberUniqueName="[Table1].[Position Family].[All]" allUniqueName="[Table1].[Position Family].[All]" dimensionUniqueName="[Table1]" displayFolder="" count="2" memberValueDatatype="130" unbalanced="0"/>
    <cacheHierarchy uniqueName="[Table1].[Department]" caption="Department" attribute="1" defaultMemberUniqueName="[Table1].[Department].[All]" allUniqueName="[Table1].[Department].[All]" dimensionUniqueName="[Table1]" displayFolder="" count="0" memberValueDatatype="130" unbalanced="0"/>
    <cacheHierarchy uniqueName="[Table1].[Office - City]" caption="Office - City" attribute="1" defaultMemberUniqueName="[Table1].[Office - City].[All]" allUniqueName="[Table1].[Office - City].[All]" dimensionUniqueName="[Table1]" displayFolder="" count="0" memberValueDatatype="130" unbalanced="0"/>
    <cacheHierarchy uniqueName="[Table1].[Office - State]" caption="Office - State" attribute="1" defaultMemberUniqueName="[Table1].[Office - State].[All]" allUniqueName="[Table1].[Office - State].[All]" dimensionUniqueName="[Table1]" displayFolder="" count="0" memberValueDatatype="130" unbalanced="0"/>
    <cacheHierarchy uniqueName="[Table1].[Office - Combined]" caption="Office - Combined" attribute="1" defaultMemberUniqueName="[Table1].[Office - Combined].[All]" allUniqueName="[Table1].[Office - Combined].[All]" dimensionUniqueName="[Table1]" displayFolder="" count="0" memberValueDatatype="130" unbalanced="0"/>
    <cacheHierarchy uniqueName="[Table1].[Gender]" caption="Gender" attribute="1" defaultMemberUniqueName="[Table1].[Gender].[All]" allUniqueName="[Table1].[Gender].[All]" dimensionUniqueName="[Table1]" displayFolder="" count="2" memberValueDatatype="130" unbalanced="0"/>
    <cacheHierarchy uniqueName="[Table1].[Race]" caption="Race" attribute="1" defaultMemberUniqueName="[Table1].[Race].[All]" allUniqueName="[Table1].[Race].[All]" dimensionUniqueName="[Table1]" displayFolder="" count="2" memberValueDatatype="130" unbalanced="0"/>
    <cacheHierarchy uniqueName="[Table1].[Veteran Status]" caption="Veteran Status" attribute="1" defaultMemberUniqueName="[Table1].[Veteran Status].[All]" allUniqueName="[Table1].[Veteran Status].[All]" dimensionUniqueName="[Table1]" displayFolder="" count="0" memberValueDatatype="130" unbalanced="0"/>
    <cacheHierarchy uniqueName="[Table1].[Disability Status]" caption="Disability Status" attribute="1" defaultMemberUniqueName="[Table1].[Disability Status].[All]" allUniqueName="[Table1].[Disability Status].[All]" dimensionUniqueName="[Table1]" displayFolder="" count="0" memberValueDatatype="130" unbalanced="0"/>
    <cacheHierarchy uniqueName="[Table1].[Age]" caption="Age" attribute="1" defaultMemberUniqueName="[Table1].[Age].[All]" allUniqueName="[Table1].[Age].[All]" dimensionUniqueName="[Table1]" displayFolder="" count="0" memberValueDatatype="20" unbalanced="0"/>
    <cacheHierarchy uniqueName="[Table1].[Company Tenure]" caption="Company Tenure" attribute="1" defaultMemberUniqueName="[Table1].[Company Tenure].[All]" allUniqueName="[Table1].[Company Tenure].[All]" dimensionUniqueName="[Table1]" displayFolder="" count="0" memberValueDatatype="20" unbalanced="0"/>
    <cacheHierarchy uniqueName="[Table1].[Position Tenure]" caption="Position Tenure" attribute="1" defaultMemberUniqueName="[Table1].[Position Tenure].[All]" allUniqueName="[Table1].[Position Tenure].[All]" dimensionUniqueName="[Table1]" displayFolder="" count="0" memberValueDatatype="20" unbalanced="0"/>
    <cacheHierarchy uniqueName="[Table1].[Experience in Industry]" caption="Experience in Industry" attribute="1" defaultMemberUniqueName="[Table1].[Experience in Industry].[All]" allUniqueName="[Table1].[Experience in Industry].[All]" dimensionUniqueName="[Table1]" displayFolder="" count="0" memberValueDatatype="130" unbalanced="0"/>
    <cacheHierarchy uniqueName="[Table1].[Performance Rating]" caption="Performance Rating" attribute="1" defaultMemberUniqueName="[Table1].[Performance Rating].[All]" allUniqueName="[Table1].[Performance Rating].[All]" dimensionUniqueName="[Table1]" displayFolder="" count="0" memberValueDatatype="130" unbalanced="0"/>
    <cacheHierarchy uniqueName="[Table1].[Low]" caption="Low" attribute="1" defaultMemberUniqueName="[Table1].[Low].[All]" allUniqueName="[Table1].[Low].[All]" dimensionUniqueName="[Table1]" displayFolder="" count="0" memberValueDatatype="20" unbalanced="0"/>
    <cacheHierarchy uniqueName="[Table1].[Mid]" caption="Mid" attribute="1" defaultMemberUniqueName="[Table1].[Mid].[All]" allUniqueName="[Table1].[Mid].[All]" dimensionUniqueName="[Table1]" displayFolder="" count="0" memberValueDatatype="20" unbalanced="0"/>
    <cacheHierarchy uniqueName="[Table1].[High]" caption="High" attribute="1" defaultMemberUniqueName="[Table1].[High].[All]" allUniqueName="[Table1].[High].[All]" dimensionUniqueName="[Table1]" displayFolder="" count="0" memberValueDatatype="20" unbalanced="0"/>
    <cacheHierarchy uniqueName="[Table1].[Compa Ratio]" caption="Compa Ratio" attribute="1" defaultMemberUniqueName="[Table1].[Compa Ratio].[All]" allUniqueName="[Table1].[Compa Ratio].[All]" dimensionUniqueName="[Table1]" displayFolder="" count="0" memberValueDatatype="5" unbalanced="0"/>
    <cacheHierarchy uniqueName="[Table1].[Within Range?]" caption="Within Range?" attribute="1" defaultMemberUniqueName="[Table1].[Within Range?].[All]" allUniqueName="[Table1].[Within Range?].[All]" dimensionUniqueName="[Table1]" displayFolder="" count="2" memberValueDatatype="130" unbalanced="0"/>
    <cacheHierarchy uniqueName="[Table1].[New Salary]" caption="New Salary" attribute="1" defaultMemberUniqueName="[Table1].[New Salary].[All]" allUniqueName="[Table1].[New Salary].[All]" dimensionUniqueName="[Table1]" displayFolder="" count="0" memberValueDatatype="130" unbalanced="0"/>
    <cacheHierarchy uniqueName="[Table1].[New Hourly Rate]" caption="New Hourly Rate" attribute="1" defaultMemberUniqueName="[Table1].[New Hourly Rate].[All]" allUniqueName="[Table1].[New Hourly Rate].[All]" dimensionUniqueName="[Table1]" displayFolder="" count="0" memberValueDatatype="130" unbalanced="0"/>
    <cacheHierarchy uniqueName="[Table1].[Position Hierarchy]" caption="Position Hierarchy" defaultMemberUniqueName="[Table1].[Position Hierarchy].[All]" allUniqueName="[Table1].[Position Hierarchy].[All]" dimensionUniqueName="[Table1]" displayFolder="" count="0" unbalanced="0"/>
    <cacheHierarchy uniqueName="[Table1].[New Compa Ratio]" caption="New Compa Ratio" attribute="1" defaultMemberUniqueName="[Table1].[New Compa Ratio].[All]" allUniqueName="[Table1].[New Compa Ratio].[All]" dimensionUniqueName="[Table1]" displayFolder="" count="0" memberValueDatatype="20" unbalanced="0"/>
    <cacheHierarchy uniqueName="[Table1].[Custom Slicer #1]" caption="Custom Slicer #1" attribute="1" defaultMemberUniqueName="[Table1].[Custom Slicer #1].[All]" allUniqueName="[Table1].[Custom Slicer #1].[All]" dimensionUniqueName="[Table1]" displayFolder="" count="0" memberValueDatatype="130" unbalanced="0"/>
    <cacheHierarchy uniqueName="[Table1].[Custom Slicer #2]" caption="Custom Slicer #2" attribute="1" defaultMemberUniqueName="[Table1].[Custom Slicer #2].[All]" allUniqueName="[Table1].[Custom Slicer #2].[All]" dimensionUniqueName="[Table1]" displayFolder="" count="0" memberValueDatatype="130" unbalanced="0"/>
    <cacheHierarchy uniqueName="[Table1].[Custom Slicer #3]" caption="Custom Slicer #3" attribute="1" defaultMemberUniqueName="[Table1].[Custom Slicer #3].[All]" allUniqueName="[Table1].[Custom Slicer #3].[All]" dimensionUniqueName="[Table1]" displayFolder="" count="0" memberValueDatatype="130" unbalanced="0"/>
    <cacheHierarchy uniqueName="[Table1].[Custom Slicer #4]" caption="Custom Slicer #4" attribute="1" defaultMemberUniqueName="[Table1].[Custom Slicer #4].[All]" allUniqueName="[Table1].[Custom Slicer #4].[All]" dimensionUniqueName="[Table1]" displayFolder="" count="0" memberValueDatatype="130" unbalanced="0"/>
    <cacheHierarchy uniqueName="[Table1].[Custom Slicer #5]" caption="Custom Slicer #5" attribute="1" defaultMemberUniqueName="[Table1].[Custom Slicer #5].[All]" allUniqueName="[Table1].[Custom Slicer #5].[All]" dimensionUniqueName="[Table1]" displayFolder="" count="0" memberValueDatatype="130" unbalanced="0"/>
    <cacheHierarchy uniqueName="[Measures].[Count of Compa Ratio]" caption="Count of Compa Ratio" measure="1" displayFolder="" measureGroup="Table1" count="0">
      <extLst>
        <ext xmlns:x15="http://schemas.microsoft.com/office/spreadsheetml/2010/11/main" uri="{B97F6D7D-B522-45F9-BDA1-12C45D357490}">
          <x15:cacheHierarchy aggregatedColumn="29"/>
        </ext>
      </extLst>
    </cacheHierarchy>
    <cacheHierarchy uniqueName="[Measures].[Average of Compa Ratio]" caption="Average of Compa Ratio" measure="1" displayFolder="" measureGroup="Table1" count="0" oneField="1">
      <fieldsUsage count="1">
        <fieldUsage x="2"/>
      </fieldsUsage>
      <extLst>
        <ext xmlns:x15="http://schemas.microsoft.com/office/spreadsheetml/2010/11/main" uri="{B97F6D7D-B522-45F9-BDA1-12C45D357490}">
          <x15:cacheHierarchy aggregatedColumn="29"/>
        </ext>
      </extLst>
    </cacheHierarchy>
    <cacheHierarchy uniqueName="[Measures].[Sum of Compa Ratio]" caption="Sum of Compa Ratio" measure="1" displayFolder="" measureGroup="Table1" count="0">
      <extLst>
        <ext xmlns:x15="http://schemas.microsoft.com/office/spreadsheetml/2010/11/main" uri="{B97F6D7D-B522-45F9-BDA1-12C45D357490}">
          <x15:cacheHierarchy aggregatedColumn="29"/>
        </ext>
      </extLst>
    </cacheHierarchy>
    <cacheHierarchy uniqueName="[Measures].[Min of Compa Ratio]" caption="Min of Compa Ratio" measure="1" displayFolder="" measureGroup="Table1" count="0" oneField="1">
      <fieldsUsage count="1">
        <fieldUsage x="3"/>
      </fieldsUsage>
      <extLst>
        <ext xmlns:x15="http://schemas.microsoft.com/office/spreadsheetml/2010/11/main" uri="{B97F6D7D-B522-45F9-BDA1-12C45D357490}">
          <x15:cacheHierarchy aggregatedColumn="29"/>
        </ext>
      </extLst>
    </cacheHierarchy>
    <cacheHierarchy uniqueName="[Measures].[Max of Compa Ratio]" caption="Max of Compa Ratio" measure="1" displayFolder="" measureGroup="Table1" count="0" oneField="1">
      <fieldsUsage count="1">
        <fieldUsage x="4"/>
      </fieldsUsage>
      <extLst>
        <ext xmlns:x15="http://schemas.microsoft.com/office/spreadsheetml/2010/11/main" uri="{B97F6D7D-B522-45F9-BDA1-12C45D357490}">
          <x15:cacheHierarchy aggregatedColumn="29"/>
        </ext>
      </extLst>
    </cacheHierarchy>
    <cacheHierarchy uniqueName="[Measures].[Sum of Salary]" caption="Sum of Salary" measure="1" displayFolder="" measureGroup="Table1" count="0">
      <extLst>
        <ext xmlns:x15="http://schemas.microsoft.com/office/spreadsheetml/2010/11/main" uri="{B97F6D7D-B522-45F9-BDA1-12C45D357490}">
          <x15:cacheHierarchy aggregatedColumn="7"/>
        </ext>
      </extLst>
    </cacheHierarchy>
    <cacheHierarchy uniqueName="[Measures].[Average of Salary]" caption="Average of Salary" measure="1" displayFolder="" measureGroup="Table1" count="0" oneField="1">
      <fieldsUsage count="1">
        <fieldUsage x="1"/>
      </fieldsUsage>
      <extLst>
        <ext xmlns:x15="http://schemas.microsoft.com/office/spreadsheetml/2010/11/main" uri="{B97F6D7D-B522-45F9-BDA1-12C45D357490}">
          <x15:cacheHierarchy aggregatedColumn="7"/>
        </ext>
      </extLst>
    </cacheHierarchy>
    <cacheHierarchy uniqueName="[Measures].[Count of Full Name]" caption="Count of Full Name" measure="1" displayFolder="" measureGroup="Table1" count="0" oneField="1">
      <fieldsUsage count="1">
        <fieldUsage x="0"/>
      </fieldsUsage>
      <extLst>
        <ext xmlns:x15="http://schemas.microsoft.com/office/spreadsheetml/2010/11/main" uri="{B97F6D7D-B522-45F9-BDA1-12C45D357490}">
          <x15:cacheHierarchy aggregatedColumn="3"/>
        </ext>
      </extLst>
    </cacheHierarchy>
    <cacheHierarchy uniqueName="[Measures].[Min of Salary]" caption="Min of Salary" measure="1" displayFolder="" measureGroup="Table1" count="0">
      <extLst>
        <ext xmlns:x15="http://schemas.microsoft.com/office/spreadsheetml/2010/11/main" uri="{B97F6D7D-B522-45F9-BDA1-12C45D357490}">
          <x15:cacheHierarchy aggregatedColumn="7"/>
        </ext>
      </extLst>
    </cacheHierarchy>
    <cacheHierarchy uniqueName="[Measures].[Max of Salary]" caption="Max of Salary" measure="1" displayFolder="" measureGroup="Table1" count="0">
      <extLst>
        <ext xmlns:x15="http://schemas.microsoft.com/office/spreadsheetml/2010/11/main" uri="{B97F6D7D-B522-45F9-BDA1-12C45D357490}">
          <x15:cacheHierarchy aggregatedColumn="7"/>
        </ext>
      </extLst>
    </cacheHierarchy>
    <cacheHierarchy uniqueName="[Measures].[Sum of Position Tenure]" caption="Sum of Position Tenure" measure="1" displayFolder="" measureGroup="Table1" count="0">
      <extLst>
        <ext xmlns:x15="http://schemas.microsoft.com/office/spreadsheetml/2010/11/main" uri="{B97F6D7D-B522-45F9-BDA1-12C45D357490}">
          <x15:cacheHierarchy aggregatedColumn="23"/>
        </ext>
      </extLst>
    </cacheHierarchy>
    <cacheHierarchy uniqueName="[Measures].[Sum of Company Tenure]" caption="Sum of Company Tenure" measure="1" displayFolder="" measureGroup="Table1" count="0">
      <extLst>
        <ext xmlns:x15="http://schemas.microsoft.com/office/spreadsheetml/2010/11/main" uri="{B97F6D7D-B522-45F9-BDA1-12C45D357490}">
          <x15:cacheHierarchy aggregatedColumn="22"/>
        </ext>
      </extLst>
    </cacheHierarchy>
    <cacheHierarchy uniqueName="[Measures].[Average of Position Tenure]" caption="Average of Position Tenure" measure="1" displayFolder="" measureGroup="Table1" count="0" oneField="1">
      <fieldsUsage count="1">
        <fieldUsage x="5"/>
      </fieldsUsage>
      <extLst>
        <ext xmlns:x15="http://schemas.microsoft.com/office/spreadsheetml/2010/11/main" uri="{B97F6D7D-B522-45F9-BDA1-12C45D357490}">
          <x15:cacheHierarchy aggregatedColumn="23"/>
        </ext>
      </extLst>
    </cacheHierarchy>
    <cacheHierarchy uniqueName="[Measures].[Average of Company Tenure]" caption="Average of Company Tenure" measure="1" displayFolder="" measureGroup="Table1" count="0" oneField="1">
      <fieldsUsage count="1">
        <fieldUsage x="6"/>
      </fieldsUsage>
      <extLst>
        <ext xmlns:x15="http://schemas.microsoft.com/office/spreadsheetml/2010/11/main" uri="{B97F6D7D-B522-45F9-BDA1-12C45D357490}">
          <x15:cacheHierarchy aggregatedColumn="22"/>
        </ext>
      </extLst>
    </cacheHierarchy>
    <cacheHierarchy uniqueName="[Measures].[Count of Title]" caption="Count of Title" measure="1" displayFolder="" measureGroup="Table1" count="0">
      <extLst>
        <ext xmlns:x15="http://schemas.microsoft.com/office/spreadsheetml/2010/11/main" uri="{B97F6D7D-B522-45F9-BDA1-12C45D357490}">
          <x15:cacheHierarchy aggregatedColumn="11"/>
        </ext>
      </extLst>
    </cacheHierarchy>
    <cacheHierarchy uniqueName="[Measures].[Sum of Low]" caption="Sum of Low" measure="1" displayFolder="" measureGroup="Table1" count="0">
      <extLst>
        <ext xmlns:x15="http://schemas.microsoft.com/office/spreadsheetml/2010/11/main" uri="{B97F6D7D-B522-45F9-BDA1-12C45D357490}">
          <x15:cacheHierarchy aggregatedColumn="26"/>
        </ext>
      </extLst>
    </cacheHierarchy>
    <cacheHierarchy uniqueName="[Measures].[Min of Low]" caption="Min of Low" measure="1" displayFolder="" measureGroup="Table1" count="0">
      <extLst>
        <ext xmlns:x15="http://schemas.microsoft.com/office/spreadsheetml/2010/11/main" uri="{B97F6D7D-B522-45F9-BDA1-12C45D357490}">
          <x15:cacheHierarchy aggregatedColumn="26"/>
        </ext>
      </extLst>
    </cacheHierarchy>
    <cacheHierarchy uniqueName="[Measures].[Sum of High]" caption="Sum of High" measure="1" displayFolder="" measureGroup="Table1" count="0">
      <extLst>
        <ext xmlns:x15="http://schemas.microsoft.com/office/spreadsheetml/2010/11/main" uri="{B97F6D7D-B522-45F9-BDA1-12C45D357490}">
          <x15:cacheHierarchy aggregatedColumn="28"/>
        </ext>
      </extLst>
    </cacheHierarchy>
    <cacheHierarchy uniqueName="[Measures].[Average of High]" caption="Average of High" measure="1" displayFolder="" measureGroup="Table1" count="0">
      <extLst>
        <ext xmlns:x15="http://schemas.microsoft.com/office/spreadsheetml/2010/11/main" uri="{B97F6D7D-B522-45F9-BDA1-12C45D357490}">
          <x15:cacheHierarchy aggregatedColumn="28"/>
        </ext>
      </extLst>
    </cacheHierarchy>
    <cacheHierarchy uniqueName="[Measures].[Average of Low]" caption="Average of Low" measure="1" displayFolder="" measureGroup="Table1" count="0">
      <extLst>
        <ext xmlns:x15="http://schemas.microsoft.com/office/spreadsheetml/2010/11/main" uri="{B97F6D7D-B522-45F9-BDA1-12C45D357490}">
          <x15:cacheHierarchy aggregatedColumn="26"/>
        </ext>
      </extLst>
    </cacheHierarchy>
    <cacheHierarchy uniqueName="[Measures].[Max of High]" caption="Max of High" measure="1" displayFolder="" measureGroup="Table1" count="0">
      <extLst>
        <ext xmlns:x15="http://schemas.microsoft.com/office/spreadsheetml/2010/11/main" uri="{B97F6D7D-B522-45F9-BDA1-12C45D357490}">
          <x15:cacheHierarchy aggregatedColumn="28"/>
        </ext>
      </extLst>
    </cacheHierarchy>
    <cacheHierarchy uniqueName="[Measures].[__XL_Count Table1]" caption="__XL_Count Table1" measure="1" displayFolder="" measureGroup="Table1" count="0" hidden="1"/>
    <cacheHierarchy uniqueName="[Measures].[__No measures defined]" caption="__No measures defined" measure="1" displayFolder="" count="0" hidden="1"/>
  </cacheHierarchies>
  <kpis count="0"/>
  <dimensions count="2">
    <dimension measure="1" name="Measures" uniqueName="[Measures]" caption="Measures"/>
    <dimension name="Table1" uniqueName="[Table1]" caption="Table1"/>
  </dimensions>
  <measureGroups count="1">
    <measureGroup name="Table1" caption="Table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Frank" refreshedDate="44353.912746527778" backgroundQuery="1" createdVersion="3" refreshedVersion="7" minRefreshableVersion="3" recordCount="0" supportSubquery="1" supportAdvancedDrill="1" xr:uid="{98E83C54-CE49-4ED9-B2C0-DC3442FCA656}">
  <cacheSource type="external" connectionId="2">
    <extLst>
      <ext xmlns:x14="http://schemas.microsoft.com/office/spreadsheetml/2009/9/main" uri="{F057638F-6D5F-4e77-A914-E7F072B9BCA8}">
        <x14:sourceConnection name="ThisWorkbookDataModel"/>
      </ext>
    </extLst>
  </cacheSource>
  <cacheFields count="0"/>
  <cacheHierarchies count="63">
    <cacheHierarchy uniqueName="[Table1].[EE ID]" caption="EE ID" attribute="1" defaultMemberUniqueName="[Table1].[EE ID].[All]" allUniqueName="[Table1].[EE ID].[All]" dimensionUniqueName="[Table1]" displayFolder="" count="0" memberValueDatatype="130" unbalanced="0"/>
    <cacheHierarchy uniqueName="[Table1].[Last Name]" caption="Last Name" attribute="1" defaultMemberUniqueName="[Table1].[Last Name].[All]" allUniqueName="[Table1].[Last Name].[All]" dimensionUniqueName="[Table1]" displayFolder="" count="0" memberValueDatatype="130" unbalanced="0"/>
    <cacheHierarchy uniqueName="[Table1].[First Name]" caption="First Name" attribute="1" defaultMemberUniqueName="[Table1].[First Name].[All]" allUniqueName="[Table1].[First Name].[All]" dimensionUniqueName="[Table1]" displayFolder="" count="0" memberValueDatatype="130" unbalanced="0"/>
    <cacheHierarchy uniqueName="[Table1].[Full Name]" caption="Full Name" attribute="1" defaultMemberUniqueName="[Table1].[Full Name].[All]" allUniqueName="[Table1].[Full Name].[All]" dimensionUniqueName="[Table1]" displayFolder="" count="2" memberValueDatatype="130" unbalanced="0"/>
    <cacheHierarchy uniqueName="[Table1].[DOB]" caption="DOB" attribute="1" time="1" defaultMemberUniqueName="[Table1].[DOB].[All]" allUniqueName="[Table1].[DOB].[All]" dimensionUniqueName="[Table1]" displayFolder="" count="0" memberValueDatatype="7" unbalanced="0"/>
    <cacheHierarchy uniqueName="[Table1].[DOH]" caption="DOH" attribute="1" time="1" defaultMemberUniqueName="[Table1].[DOH].[All]" allUniqueName="[Table1].[DOH].[All]" dimensionUniqueName="[Table1]" displayFolder="" count="0" memberValueDatatype="7" unbalanced="0"/>
    <cacheHierarchy uniqueName="[Table1].[Position Effective Date]" caption="Position Effective Date" attribute="1" time="1" defaultMemberUniqueName="[Table1].[Position Effective Date].[All]" allUniqueName="[Table1].[Position Effective Date].[All]" dimensionUniqueName="[Table1]" displayFolder="" count="0" memberValueDatatype="7" unbalanced="0"/>
    <cacheHierarchy uniqueName="[Table1].[Salary]" caption="Salary" attribute="1" defaultMemberUniqueName="[Table1].[Salary].[All]" allUniqueName="[Table1].[Salary].[All]" dimensionUniqueName="[Table1]" displayFolder="" count="0" memberValueDatatype="20" unbalanced="0"/>
    <cacheHierarchy uniqueName="[Table1].[Hourly Rate]" caption="Hourly Rate" attribute="1" defaultMemberUniqueName="[Table1].[Hourly Rate].[All]" allUniqueName="[Table1].[Hourly Rate].[All]" dimensionUniqueName="[Table1]" displayFolder="" count="0" memberValueDatatype="130" unbalanced="0"/>
    <cacheHierarchy uniqueName="[Table1].[Pay Type]" caption="Pay Type" attribute="1" defaultMemberUniqueName="[Table1].[Pay Type].[All]" allUniqueName="[Table1].[Pay Type].[All]" dimensionUniqueName="[Table1]" displayFolder="" count="0" memberValueDatatype="130" unbalanced="0"/>
    <cacheHierarchy uniqueName="[Table1].[Pay Grade]" caption="Pay Grade" attribute="1" defaultMemberUniqueName="[Table1].[Pay Grade].[All]" allUniqueName="[Table1].[Pay Grade].[All]" dimensionUniqueName="[Table1]" displayFolder="" count="0" memberValueDatatype="130" unbalanced="0"/>
    <cacheHierarchy uniqueName="[Table1].[Title]" caption="Title" attribute="1" defaultMemberUniqueName="[Table1].[Title].[All]" allUniqueName="[Table1].[Title].[All]" dimensionUniqueName="[Table1]" displayFolder="" count="0" memberValueDatatype="130" unbalanced="0"/>
    <cacheHierarchy uniqueName="[Table1].[Position Family]" caption="Position Family" attribute="1" defaultMemberUniqueName="[Table1].[Position Family].[All]" allUniqueName="[Table1].[Position Family].[All]" dimensionUniqueName="[Table1]" displayFolder="" count="2" memberValueDatatype="130" unbalanced="0"/>
    <cacheHierarchy uniqueName="[Table1].[Department]" caption="Department" attribute="1" defaultMemberUniqueName="[Table1].[Department].[All]" allUniqueName="[Table1].[Department].[All]" dimensionUniqueName="[Table1]" displayFolder="" count="0" memberValueDatatype="130" unbalanced="0"/>
    <cacheHierarchy uniqueName="[Table1].[Office - City]" caption="Office - City" attribute="1" defaultMemberUniqueName="[Table1].[Office - City].[All]" allUniqueName="[Table1].[Office - City].[All]" dimensionUniqueName="[Table1]" displayFolder="" count="0" memberValueDatatype="130" unbalanced="0"/>
    <cacheHierarchy uniqueName="[Table1].[Office - State]" caption="Office - State" attribute="1" defaultMemberUniqueName="[Table1].[Office - State].[All]" allUniqueName="[Table1].[Office - State].[All]" dimensionUniqueName="[Table1]" displayFolder="" count="0" memberValueDatatype="130" unbalanced="0"/>
    <cacheHierarchy uniqueName="[Table1].[Office - Combined]" caption="Office - Combined" attribute="1" defaultMemberUniqueName="[Table1].[Office - Combined].[All]" allUniqueName="[Table1].[Office - Combined].[All]" dimensionUniqueName="[Table1]" displayFolder="" count="0" memberValueDatatype="130" unbalanced="0"/>
    <cacheHierarchy uniqueName="[Table1].[Gender]" caption="Gender" attribute="1" defaultMemberUniqueName="[Table1].[Gender].[All]" allUniqueName="[Table1].[Gender].[All]" dimensionUniqueName="[Table1]" displayFolder="" count="2" memberValueDatatype="130" unbalanced="0"/>
    <cacheHierarchy uniqueName="[Table1].[Race]" caption="Race" attribute="1" defaultMemberUniqueName="[Table1].[Race].[All]" allUniqueName="[Table1].[Race].[All]" dimensionUniqueName="[Table1]" displayFolder="" count="2" memberValueDatatype="130" unbalanced="0"/>
    <cacheHierarchy uniqueName="[Table1].[Veteran Status]" caption="Veteran Status" attribute="1" defaultMemberUniqueName="[Table1].[Veteran Status].[All]" allUniqueName="[Table1].[Veteran Status].[All]" dimensionUniqueName="[Table1]" displayFolder="" count="0" memberValueDatatype="130" unbalanced="0"/>
    <cacheHierarchy uniqueName="[Table1].[Disability Status]" caption="Disability Status" attribute="1" defaultMemberUniqueName="[Table1].[Disability Status].[All]" allUniqueName="[Table1].[Disability Status].[All]" dimensionUniqueName="[Table1]" displayFolder="" count="0" memberValueDatatype="130" unbalanced="0"/>
    <cacheHierarchy uniqueName="[Table1].[Age]" caption="Age" attribute="1" defaultMemberUniqueName="[Table1].[Age].[All]" allUniqueName="[Table1].[Age].[All]" dimensionUniqueName="[Table1]" displayFolder="" count="0" memberValueDatatype="20" unbalanced="0"/>
    <cacheHierarchy uniqueName="[Table1].[Company Tenure]" caption="Company Tenure" attribute="1" defaultMemberUniqueName="[Table1].[Company Tenure].[All]" allUniqueName="[Table1].[Company Tenure].[All]" dimensionUniqueName="[Table1]" displayFolder="" count="0" memberValueDatatype="20" unbalanced="0"/>
    <cacheHierarchy uniqueName="[Table1].[Position Tenure]" caption="Position Tenure" attribute="1" defaultMemberUniqueName="[Table1].[Position Tenure].[All]" allUniqueName="[Table1].[Position Tenure].[All]" dimensionUniqueName="[Table1]" displayFolder="" count="0" memberValueDatatype="20" unbalanced="0"/>
    <cacheHierarchy uniqueName="[Table1].[Experience in Industry]" caption="Experience in Industry" attribute="1" defaultMemberUniqueName="[Table1].[Experience in Industry].[All]" allUniqueName="[Table1].[Experience in Industry].[All]" dimensionUniqueName="[Table1]" displayFolder="" count="0" memberValueDatatype="130" unbalanced="0"/>
    <cacheHierarchy uniqueName="[Table1].[Performance Rating]" caption="Performance Rating" attribute="1" defaultMemberUniqueName="[Table1].[Performance Rating].[All]" allUniqueName="[Table1].[Performance Rating].[All]" dimensionUniqueName="[Table1]" displayFolder="" count="0" memberValueDatatype="130" unbalanced="0"/>
    <cacheHierarchy uniqueName="[Table1].[Low]" caption="Low" attribute="1" defaultMemberUniqueName="[Table1].[Low].[All]" allUniqueName="[Table1].[Low].[All]" dimensionUniqueName="[Table1]" displayFolder="" count="0" memberValueDatatype="20" unbalanced="0"/>
    <cacheHierarchy uniqueName="[Table1].[Mid]" caption="Mid" attribute="1" defaultMemberUniqueName="[Table1].[Mid].[All]" allUniqueName="[Table1].[Mid].[All]" dimensionUniqueName="[Table1]" displayFolder="" count="0" memberValueDatatype="20" unbalanced="0"/>
    <cacheHierarchy uniqueName="[Table1].[High]" caption="High" attribute="1" defaultMemberUniqueName="[Table1].[High].[All]" allUniqueName="[Table1].[High].[All]" dimensionUniqueName="[Table1]" displayFolder="" count="0" memberValueDatatype="20" unbalanced="0"/>
    <cacheHierarchy uniqueName="[Table1].[Compa Ratio]" caption="Compa Ratio" attribute="1" defaultMemberUniqueName="[Table1].[Compa Ratio].[All]" allUniqueName="[Table1].[Compa Ratio].[All]" dimensionUniqueName="[Table1]" displayFolder="" count="0" memberValueDatatype="5" unbalanced="0"/>
    <cacheHierarchy uniqueName="[Table1].[Within Range?]" caption="Within Range?" attribute="1" defaultMemberUniqueName="[Table1].[Within Range?].[All]" allUniqueName="[Table1].[Within Range?].[All]" dimensionUniqueName="[Table1]" displayFolder="" count="2" memberValueDatatype="130" unbalanced="0"/>
    <cacheHierarchy uniqueName="[Table1].[New Salary]" caption="New Salary" attribute="1" defaultMemberUniqueName="[Table1].[New Salary].[All]" allUniqueName="[Table1].[New Salary].[All]" dimensionUniqueName="[Table1]" displayFolder="" count="0" memberValueDatatype="130" unbalanced="0"/>
    <cacheHierarchy uniqueName="[Table1].[New Hourly Rate]" caption="New Hourly Rate" attribute="1" defaultMemberUniqueName="[Table1].[New Hourly Rate].[All]" allUniqueName="[Table1].[New Hourly Rate].[All]" dimensionUniqueName="[Table1]" displayFolder="" count="0" memberValueDatatype="130" unbalanced="0"/>
    <cacheHierarchy uniqueName="[Table1].[Position Hierarchy]" caption="Position Hierarchy" defaultMemberUniqueName="[Table1].[Position Hierarchy].[All]" allUniqueName="[Table1].[Position Hierarchy].[All]" dimensionUniqueName="[Table1]" displayFolder="" count="0" unbalanced="0"/>
    <cacheHierarchy uniqueName="[Table1].[New Compa Ratio]" caption="New Compa Ratio" attribute="1" defaultMemberUniqueName="[Table1].[New Compa Ratio].[All]" allUniqueName="[Table1].[New Compa Ratio].[All]" dimensionUniqueName="[Table1]" displayFolder="" count="0" memberValueDatatype="20" unbalanced="0"/>
    <cacheHierarchy uniqueName="[Table1].[Custom Slicer #1]" caption="Custom Slicer #1" attribute="1" defaultMemberUniqueName="[Table1].[Custom Slicer #1].[All]" allUniqueName="[Table1].[Custom Slicer #1].[All]" dimensionUniqueName="[Table1]" displayFolder="" count="0" memberValueDatatype="130" unbalanced="0"/>
    <cacheHierarchy uniqueName="[Table1].[Custom Slicer #2]" caption="Custom Slicer #2" attribute="1" defaultMemberUniqueName="[Table1].[Custom Slicer #2].[All]" allUniqueName="[Table1].[Custom Slicer #2].[All]" dimensionUniqueName="[Table1]" displayFolder="" count="0" memberValueDatatype="130" unbalanced="0"/>
    <cacheHierarchy uniqueName="[Table1].[Custom Slicer #3]" caption="Custom Slicer #3" attribute="1" defaultMemberUniqueName="[Table1].[Custom Slicer #3].[All]" allUniqueName="[Table1].[Custom Slicer #3].[All]" dimensionUniqueName="[Table1]" displayFolder="" count="0" memberValueDatatype="130" unbalanced="0"/>
    <cacheHierarchy uniqueName="[Table1].[Custom Slicer #4]" caption="Custom Slicer #4" attribute="1" defaultMemberUniqueName="[Table1].[Custom Slicer #4].[All]" allUniqueName="[Table1].[Custom Slicer #4].[All]" dimensionUniqueName="[Table1]" displayFolder="" count="0" memberValueDatatype="130" unbalanced="0"/>
    <cacheHierarchy uniqueName="[Table1].[Custom Slicer #5]" caption="Custom Slicer #5" attribute="1" defaultMemberUniqueName="[Table1].[Custom Slicer #5].[All]" allUniqueName="[Table1].[Custom Slicer #5].[All]" dimensionUniqueName="[Table1]" displayFolder="" count="0" memberValueDatatype="130" unbalanced="0"/>
    <cacheHierarchy uniqueName="[Measures].[Count of Compa Ratio]" caption="Count of Compa Ratio" measure="1" displayFolder="" measureGroup="Table1" count="0">
      <extLst>
        <ext xmlns:x15="http://schemas.microsoft.com/office/spreadsheetml/2010/11/main" uri="{B97F6D7D-B522-45F9-BDA1-12C45D357490}">
          <x15:cacheHierarchy aggregatedColumn="29"/>
        </ext>
      </extLst>
    </cacheHierarchy>
    <cacheHierarchy uniqueName="[Measures].[Average of Compa Ratio]" caption="Average of Compa Ratio" measure="1" displayFolder="" measureGroup="Table1" count="0">
      <extLst>
        <ext xmlns:x15="http://schemas.microsoft.com/office/spreadsheetml/2010/11/main" uri="{B97F6D7D-B522-45F9-BDA1-12C45D357490}">
          <x15:cacheHierarchy aggregatedColumn="29"/>
        </ext>
      </extLst>
    </cacheHierarchy>
    <cacheHierarchy uniqueName="[Measures].[Sum of Compa Ratio]" caption="Sum of Compa Ratio" measure="1" displayFolder="" measureGroup="Table1" count="0">
      <extLst>
        <ext xmlns:x15="http://schemas.microsoft.com/office/spreadsheetml/2010/11/main" uri="{B97F6D7D-B522-45F9-BDA1-12C45D357490}">
          <x15:cacheHierarchy aggregatedColumn="29"/>
        </ext>
      </extLst>
    </cacheHierarchy>
    <cacheHierarchy uniqueName="[Measures].[Min of Compa Ratio]" caption="Min of Compa Ratio" measure="1" displayFolder="" measureGroup="Table1" count="0">
      <extLst>
        <ext xmlns:x15="http://schemas.microsoft.com/office/spreadsheetml/2010/11/main" uri="{B97F6D7D-B522-45F9-BDA1-12C45D357490}">
          <x15:cacheHierarchy aggregatedColumn="29"/>
        </ext>
      </extLst>
    </cacheHierarchy>
    <cacheHierarchy uniqueName="[Measures].[Max of Compa Ratio]" caption="Max of Compa Ratio" measure="1" displayFolder="" measureGroup="Table1" count="0">
      <extLst>
        <ext xmlns:x15="http://schemas.microsoft.com/office/spreadsheetml/2010/11/main" uri="{B97F6D7D-B522-45F9-BDA1-12C45D357490}">
          <x15:cacheHierarchy aggregatedColumn="29"/>
        </ext>
      </extLst>
    </cacheHierarchy>
    <cacheHierarchy uniqueName="[Measures].[Sum of Salary]" caption="Sum of Salary" measure="1" displayFolder="" measureGroup="Table1" count="0">
      <extLst>
        <ext xmlns:x15="http://schemas.microsoft.com/office/spreadsheetml/2010/11/main" uri="{B97F6D7D-B522-45F9-BDA1-12C45D357490}">
          <x15:cacheHierarchy aggregatedColumn="7"/>
        </ext>
      </extLst>
    </cacheHierarchy>
    <cacheHierarchy uniqueName="[Measures].[Average of Salary]" caption="Average of Salary" measure="1" displayFolder="" measureGroup="Table1" count="0">
      <extLst>
        <ext xmlns:x15="http://schemas.microsoft.com/office/spreadsheetml/2010/11/main" uri="{B97F6D7D-B522-45F9-BDA1-12C45D357490}">
          <x15:cacheHierarchy aggregatedColumn="7"/>
        </ext>
      </extLst>
    </cacheHierarchy>
    <cacheHierarchy uniqueName="[Measures].[Count of Full Name]" caption="Count of Full Name" measure="1" displayFolder="" measureGroup="Table1" count="0">
      <extLst>
        <ext xmlns:x15="http://schemas.microsoft.com/office/spreadsheetml/2010/11/main" uri="{B97F6D7D-B522-45F9-BDA1-12C45D357490}">
          <x15:cacheHierarchy aggregatedColumn="3"/>
        </ext>
      </extLst>
    </cacheHierarchy>
    <cacheHierarchy uniqueName="[Measures].[Min of Salary]" caption="Min of Salary" measure="1" displayFolder="" measureGroup="Table1" count="0">
      <extLst>
        <ext xmlns:x15="http://schemas.microsoft.com/office/spreadsheetml/2010/11/main" uri="{B97F6D7D-B522-45F9-BDA1-12C45D357490}">
          <x15:cacheHierarchy aggregatedColumn="7"/>
        </ext>
      </extLst>
    </cacheHierarchy>
    <cacheHierarchy uniqueName="[Measures].[Max of Salary]" caption="Max of Salary" measure="1" displayFolder="" measureGroup="Table1" count="0">
      <extLst>
        <ext xmlns:x15="http://schemas.microsoft.com/office/spreadsheetml/2010/11/main" uri="{B97F6D7D-B522-45F9-BDA1-12C45D357490}">
          <x15:cacheHierarchy aggregatedColumn="7"/>
        </ext>
      </extLst>
    </cacheHierarchy>
    <cacheHierarchy uniqueName="[Measures].[Sum of Position Tenure]" caption="Sum of Position Tenure" measure="1" displayFolder="" measureGroup="Table1" count="0">
      <extLst>
        <ext xmlns:x15="http://schemas.microsoft.com/office/spreadsheetml/2010/11/main" uri="{B97F6D7D-B522-45F9-BDA1-12C45D357490}">
          <x15:cacheHierarchy aggregatedColumn="23"/>
        </ext>
      </extLst>
    </cacheHierarchy>
    <cacheHierarchy uniqueName="[Measures].[Sum of Company Tenure]" caption="Sum of Company Tenure" measure="1" displayFolder="" measureGroup="Table1" count="0">
      <extLst>
        <ext xmlns:x15="http://schemas.microsoft.com/office/spreadsheetml/2010/11/main" uri="{B97F6D7D-B522-45F9-BDA1-12C45D357490}">
          <x15:cacheHierarchy aggregatedColumn="22"/>
        </ext>
      </extLst>
    </cacheHierarchy>
    <cacheHierarchy uniqueName="[Measures].[Average of Position Tenure]" caption="Average of Position Tenure" measure="1" displayFolder="" measureGroup="Table1" count="0">
      <extLst>
        <ext xmlns:x15="http://schemas.microsoft.com/office/spreadsheetml/2010/11/main" uri="{B97F6D7D-B522-45F9-BDA1-12C45D357490}">
          <x15:cacheHierarchy aggregatedColumn="23"/>
        </ext>
      </extLst>
    </cacheHierarchy>
    <cacheHierarchy uniqueName="[Measures].[Average of Company Tenure]" caption="Average of Company Tenure" measure="1" displayFolder="" measureGroup="Table1" count="0">
      <extLst>
        <ext xmlns:x15="http://schemas.microsoft.com/office/spreadsheetml/2010/11/main" uri="{B97F6D7D-B522-45F9-BDA1-12C45D357490}">
          <x15:cacheHierarchy aggregatedColumn="22"/>
        </ext>
      </extLst>
    </cacheHierarchy>
    <cacheHierarchy uniqueName="[Measures].[Count of Title]" caption="Count of Title" measure="1" displayFolder="" measureGroup="Table1" count="0">
      <extLst>
        <ext xmlns:x15="http://schemas.microsoft.com/office/spreadsheetml/2010/11/main" uri="{B97F6D7D-B522-45F9-BDA1-12C45D357490}">
          <x15:cacheHierarchy aggregatedColumn="11"/>
        </ext>
      </extLst>
    </cacheHierarchy>
    <cacheHierarchy uniqueName="[Measures].[Sum of Low]" caption="Sum of Low" measure="1" displayFolder="" measureGroup="Table1" count="0">
      <extLst>
        <ext xmlns:x15="http://schemas.microsoft.com/office/spreadsheetml/2010/11/main" uri="{B97F6D7D-B522-45F9-BDA1-12C45D357490}">
          <x15:cacheHierarchy aggregatedColumn="26"/>
        </ext>
      </extLst>
    </cacheHierarchy>
    <cacheHierarchy uniqueName="[Measures].[Min of Low]" caption="Min of Low" measure="1" displayFolder="" measureGroup="Table1" count="0">
      <extLst>
        <ext xmlns:x15="http://schemas.microsoft.com/office/spreadsheetml/2010/11/main" uri="{B97F6D7D-B522-45F9-BDA1-12C45D357490}">
          <x15:cacheHierarchy aggregatedColumn="26"/>
        </ext>
      </extLst>
    </cacheHierarchy>
    <cacheHierarchy uniqueName="[Measures].[Sum of High]" caption="Sum of High" measure="1" displayFolder="" measureGroup="Table1" count="0">
      <extLst>
        <ext xmlns:x15="http://schemas.microsoft.com/office/spreadsheetml/2010/11/main" uri="{B97F6D7D-B522-45F9-BDA1-12C45D357490}">
          <x15:cacheHierarchy aggregatedColumn="28"/>
        </ext>
      </extLst>
    </cacheHierarchy>
    <cacheHierarchy uniqueName="[Measures].[Average of High]" caption="Average of High" measure="1" displayFolder="" measureGroup="Table1" count="0">
      <extLst>
        <ext xmlns:x15="http://schemas.microsoft.com/office/spreadsheetml/2010/11/main" uri="{B97F6D7D-B522-45F9-BDA1-12C45D357490}">
          <x15:cacheHierarchy aggregatedColumn="28"/>
        </ext>
      </extLst>
    </cacheHierarchy>
    <cacheHierarchy uniqueName="[Measures].[Average of Low]" caption="Average of Low" measure="1" displayFolder="" measureGroup="Table1" count="0">
      <extLst>
        <ext xmlns:x15="http://schemas.microsoft.com/office/spreadsheetml/2010/11/main" uri="{B97F6D7D-B522-45F9-BDA1-12C45D357490}">
          <x15:cacheHierarchy aggregatedColumn="26"/>
        </ext>
      </extLst>
    </cacheHierarchy>
    <cacheHierarchy uniqueName="[Measures].[Max of High]" caption="Max of High" measure="1" displayFolder="" measureGroup="Table1" count="0">
      <extLst>
        <ext xmlns:x15="http://schemas.microsoft.com/office/spreadsheetml/2010/11/main" uri="{B97F6D7D-B522-45F9-BDA1-12C45D357490}">
          <x15:cacheHierarchy aggregatedColumn="28"/>
        </ext>
      </extLst>
    </cacheHierarchy>
    <cacheHierarchy uniqueName="[Measures].[__XL_Count Table1]" caption="__XL_Count Table1" measure="1" displayFolder="" measureGroup="Table1"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948706532"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Frank" refreshedDate="44353.913104629632" backgroundQuery="1" createdVersion="5" refreshedVersion="7" minRefreshableVersion="3" recordCount="0" supportSubquery="1" supportAdvancedDrill="1" xr:uid="{316FDF8B-49CE-48E9-B24E-EEAACA6107A4}">
  <cacheSource type="external" connectionId="2">
    <extLst>
      <ext xmlns:x14="http://schemas.microsoft.com/office/spreadsheetml/2009/9/main" uri="{F057638F-6D5F-4e77-A914-E7F072B9BCA8}">
        <x14:sourceConnection name="ThisWorkbookDataModel"/>
      </ext>
    </extLst>
  </cacheSource>
  <cacheFields count="8">
    <cacheField name="[Table1].[Position Hierarchy].[Position Family]" caption="Position Family" numFmtId="0" hierarchy="33" level="1">
      <sharedItems count="13">
        <s v="Engineering"/>
        <s v="Executive"/>
        <s v="Finance"/>
        <s v="Global Distribution &amp; Quality"/>
        <s v="HRAF - Administration"/>
        <s v="HRAF - Facilities"/>
        <s v="HRAF - Human Resources"/>
        <s v="IT"/>
        <s v="Marketing"/>
        <s v="Production"/>
        <s v="Sales"/>
        <s v="Technical Services"/>
        <s v="Technical Support"/>
      </sharedItems>
      <extLst>
        <ext xmlns:x15="http://schemas.microsoft.com/office/spreadsheetml/2010/11/main" uri="{4F2E5C28-24EA-4eb8-9CBF-B6C8F9C3D259}">
          <x15:cachedUniqueNames>
            <x15:cachedUniqueName index="0" name="[Table1].[Position Hierarchy].[Position Family].&amp;[Engineering]"/>
            <x15:cachedUniqueName index="1" name="[Table1].[Position Hierarchy].[Position Family].&amp;[Executive]"/>
            <x15:cachedUniqueName index="2" name="[Table1].[Position Hierarchy].[Position Family].&amp;[Finance]"/>
            <x15:cachedUniqueName index="3" name="[Table1].[Position Hierarchy].[Position Family].&amp;[Global Distribution &amp; Quality]"/>
            <x15:cachedUniqueName index="4" name="[Table1].[Position Hierarchy].[Position Family].&amp;[HRAF - Administration]"/>
            <x15:cachedUniqueName index="5" name="[Table1].[Position Hierarchy].[Position Family].&amp;[HRAF - Facilities]"/>
            <x15:cachedUniqueName index="6" name="[Table1].[Position Hierarchy].[Position Family].&amp;[HRAF - Human Resources]"/>
            <x15:cachedUniqueName index="7" name="[Table1].[Position Hierarchy].[Position Family].&amp;[IT]"/>
            <x15:cachedUniqueName index="8" name="[Table1].[Position Hierarchy].[Position Family].&amp;[Marketing]"/>
            <x15:cachedUniqueName index="9" name="[Table1].[Position Hierarchy].[Position Family].&amp;[Production]"/>
            <x15:cachedUniqueName index="10" name="[Table1].[Position Hierarchy].[Position Family].&amp;[Sales]"/>
            <x15:cachedUniqueName index="11" name="[Table1].[Position Hierarchy].[Position Family].&amp;[Technical Services]"/>
            <x15:cachedUniqueName index="12" name="[Table1].[Position Hierarchy].[Position Family].&amp;[Technical Support]"/>
          </x15:cachedUniqueNames>
        </ext>
      </extLst>
    </cacheField>
    <cacheField name="[Table1].[Position Hierarchy].[Title]" caption="Title" numFmtId="0" hierarchy="33" level="2">
      <sharedItems containsSemiMixedTypes="0" containsNonDate="0" containsString="0"/>
    </cacheField>
    <cacheField name="[Table1].[Position Hierarchy].[Full Name]" caption="Full Name" numFmtId="0" hierarchy="33" level="3">
      <sharedItems containsSemiMixedTypes="0" containsNonDate="0" containsString="0"/>
    </cacheField>
    <cacheField name="[Table1].[Gender].[Gender]" caption="Gender" numFmtId="0" hierarchy="17" level="1">
      <sharedItems count="3">
        <s v="Man"/>
        <s v="Non-Binary"/>
        <s v="Woman"/>
      </sharedItems>
    </cacheField>
    <cacheField name="[Measures].[Average of Salary]" caption="Average of Salary" numFmtId="0" hierarchy="46" level="32767"/>
    <cacheField name="[Measures].[Min of Low]" caption="Min of Low" numFmtId="0" hierarchy="56" level="32767"/>
    <cacheField name="[Measures].[Max of High]" caption="Max of High" numFmtId="0" hierarchy="60" level="32767"/>
    <cacheField name="[Table1].[Full Name].[Full Name]" caption="Full Name" numFmtId="0" hierarchy="3" level="1">
      <sharedItems containsNonDate="0" count="2">
        <s v="Smith, Jane"/>
        <s v="Doe, John"/>
      </sharedItems>
    </cacheField>
  </cacheFields>
  <cacheHierarchies count="63">
    <cacheHierarchy uniqueName="[Table1].[EE ID]" caption="EE ID" attribute="1" defaultMemberUniqueName="[Table1].[EE ID].[All]" allUniqueName="[Table1].[EE ID].[All]" dimensionUniqueName="[Table1]" displayFolder="" count="0" memberValueDatatype="130" unbalanced="0"/>
    <cacheHierarchy uniqueName="[Table1].[Last Name]" caption="Last Name" attribute="1" defaultMemberUniqueName="[Table1].[Last Name].[All]" allUniqueName="[Table1].[Last Name].[All]" dimensionUniqueName="[Table1]" displayFolder="" count="0" memberValueDatatype="130" unbalanced="0"/>
    <cacheHierarchy uniqueName="[Table1].[First Name]" caption="First Name" attribute="1" defaultMemberUniqueName="[Table1].[First Name].[All]" allUniqueName="[Table1].[First Name].[All]" dimensionUniqueName="[Table1]" displayFolder="" count="0" memberValueDatatype="130" unbalanced="0"/>
    <cacheHierarchy uniqueName="[Table1].[Full Name]" caption="Full Name" attribute="1" defaultMemberUniqueName="[Table1].[Full Name].[All]" allUniqueName="[Table1].[Full Name].[All]" dimensionUniqueName="[Table1]" displayFolder="" count="2" memberValueDatatype="130" unbalanced="0">
      <fieldsUsage count="2">
        <fieldUsage x="-1"/>
        <fieldUsage x="7"/>
      </fieldsUsage>
    </cacheHierarchy>
    <cacheHierarchy uniqueName="[Table1].[DOB]" caption="DOB" attribute="1" time="1" defaultMemberUniqueName="[Table1].[DOB].[All]" allUniqueName="[Table1].[DOB].[All]" dimensionUniqueName="[Table1]" displayFolder="" count="0" memberValueDatatype="7" unbalanced="0"/>
    <cacheHierarchy uniqueName="[Table1].[DOH]" caption="DOH" attribute="1" time="1" defaultMemberUniqueName="[Table1].[DOH].[All]" allUniqueName="[Table1].[DOH].[All]" dimensionUniqueName="[Table1]" displayFolder="" count="0" memberValueDatatype="7" unbalanced="0"/>
    <cacheHierarchy uniqueName="[Table1].[Position Effective Date]" caption="Position Effective Date" attribute="1" time="1" defaultMemberUniqueName="[Table1].[Position Effective Date].[All]" allUniqueName="[Table1].[Position Effective Date].[All]" dimensionUniqueName="[Table1]" displayFolder="" count="0" memberValueDatatype="7" unbalanced="0"/>
    <cacheHierarchy uniqueName="[Table1].[Salary]" caption="Salary" attribute="1" defaultMemberUniqueName="[Table1].[Salary].[All]" allUniqueName="[Table1].[Salary].[All]" dimensionUniqueName="[Table1]" displayFolder="" count="0" memberValueDatatype="20" unbalanced="0"/>
    <cacheHierarchy uniqueName="[Table1].[Hourly Rate]" caption="Hourly Rate" attribute="1" defaultMemberUniqueName="[Table1].[Hourly Rate].[All]" allUniqueName="[Table1].[Hourly Rate].[All]" dimensionUniqueName="[Table1]" displayFolder="" count="0" memberValueDatatype="130" unbalanced="0"/>
    <cacheHierarchy uniqueName="[Table1].[Pay Type]" caption="Pay Type" attribute="1" defaultMemberUniqueName="[Table1].[Pay Type].[All]" allUniqueName="[Table1].[Pay Type].[All]" dimensionUniqueName="[Table1]" displayFolder="" count="0" memberValueDatatype="130" unbalanced="0"/>
    <cacheHierarchy uniqueName="[Table1].[Pay Grade]" caption="Pay Grade" attribute="1" defaultMemberUniqueName="[Table1].[Pay Grade].[All]" allUniqueName="[Table1].[Pay Grade].[All]" dimensionUniqueName="[Table1]" displayFolder="" count="0" memberValueDatatype="130" unbalanced="0"/>
    <cacheHierarchy uniqueName="[Table1].[Title]" caption="Title" attribute="1" defaultMemberUniqueName="[Table1].[Title].[All]" allUniqueName="[Table1].[Title].[All]" dimensionUniqueName="[Table1]" displayFolder="" count="0" memberValueDatatype="130" unbalanced="0"/>
    <cacheHierarchy uniqueName="[Table1].[Position Family]" caption="Position Family" attribute="1" defaultMemberUniqueName="[Table1].[Position Family].[All]" allUniqueName="[Table1].[Position Family].[All]" dimensionUniqueName="[Table1]" displayFolder="" count="2" memberValueDatatype="130" unbalanced="0"/>
    <cacheHierarchy uniqueName="[Table1].[Department]" caption="Department" attribute="1" defaultMemberUniqueName="[Table1].[Department].[All]" allUniqueName="[Table1].[Department].[All]" dimensionUniqueName="[Table1]" displayFolder="" count="0" memberValueDatatype="130" unbalanced="0"/>
    <cacheHierarchy uniqueName="[Table1].[Office - City]" caption="Office - City" attribute="1" defaultMemberUniqueName="[Table1].[Office - City].[All]" allUniqueName="[Table1].[Office - City].[All]" dimensionUniqueName="[Table1]" displayFolder="" count="0" memberValueDatatype="130" unbalanced="0"/>
    <cacheHierarchy uniqueName="[Table1].[Office - State]" caption="Office - State" attribute="1" defaultMemberUniqueName="[Table1].[Office - State].[All]" allUniqueName="[Table1].[Office - State].[All]" dimensionUniqueName="[Table1]" displayFolder="" count="0" memberValueDatatype="130" unbalanced="0"/>
    <cacheHierarchy uniqueName="[Table1].[Office - Combined]" caption="Office - Combined" attribute="1" defaultMemberUniqueName="[Table1].[Office - Combined].[All]" allUniqueName="[Table1].[Office - Combined].[All]" dimensionUniqueName="[Table1]" displayFolder="" count="0" memberValueDatatype="130" unbalanced="0"/>
    <cacheHierarchy uniqueName="[Table1].[Gender]" caption="Gender" attribute="1" defaultMemberUniqueName="[Table1].[Gender].[All]" allUniqueName="[Table1].[Gender].[All]" dimensionUniqueName="[Table1]" displayFolder="" count="2" memberValueDatatype="130" unbalanced="0">
      <fieldsUsage count="2">
        <fieldUsage x="-1"/>
        <fieldUsage x="3"/>
      </fieldsUsage>
    </cacheHierarchy>
    <cacheHierarchy uniqueName="[Table1].[Race]" caption="Race" attribute="1" defaultMemberUniqueName="[Table1].[Race].[All]" allUniqueName="[Table1].[Race].[All]" dimensionUniqueName="[Table1]" displayFolder="" count="2" memberValueDatatype="130" unbalanced="0"/>
    <cacheHierarchy uniqueName="[Table1].[Veteran Status]" caption="Veteran Status" attribute="1" defaultMemberUniqueName="[Table1].[Veteran Status].[All]" allUniqueName="[Table1].[Veteran Status].[All]" dimensionUniqueName="[Table1]" displayFolder="" count="0" memberValueDatatype="130" unbalanced="0"/>
    <cacheHierarchy uniqueName="[Table1].[Disability Status]" caption="Disability Status" attribute="1" defaultMemberUniqueName="[Table1].[Disability Status].[All]" allUniqueName="[Table1].[Disability Status].[All]" dimensionUniqueName="[Table1]" displayFolder="" count="0" memberValueDatatype="130" unbalanced="0"/>
    <cacheHierarchy uniqueName="[Table1].[Age]" caption="Age" attribute="1" defaultMemberUniqueName="[Table1].[Age].[All]" allUniqueName="[Table1].[Age].[All]" dimensionUniqueName="[Table1]" displayFolder="" count="0" memberValueDatatype="20" unbalanced="0"/>
    <cacheHierarchy uniqueName="[Table1].[Company Tenure]" caption="Company Tenure" attribute="1" defaultMemberUniqueName="[Table1].[Company Tenure].[All]" allUniqueName="[Table1].[Company Tenure].[All]" dimensionUniqueName="[Table1]" displayFolder="" count="0" memberValueDatatype="20" unbalanced="0"/>
    <cacheHierarchy uniqueName="[Table1].[Position Tenure]" caption="Position Tenure" attribute="1" defaultMemberUniqueName="[Table1].[Position Tenure].[All]" allUniqueName="[Table1].[Position Tenure].[All]" dimensionUniqueName="[Table1]" displayFolder="" count="0" memberValueDatatype="20" unbalanced="0"/>
    <cacheHierarchy uniqueName="[Table1].[Experience in Industry]" caption="Experience in Industry" attribute="1" defaultMemberUniqueName="[Table1].[Experience in Industry].[All]" allUniqueName="[Table1].[Experience in Industry].[All]" dimensionUniqueName="[Table1]" displayFolder="" count="0" memberValueDatatype="130" unbalanced="0"/>
    <cacheHierarchy uniqueName="[Table1].[Performance Rating]" caption="Performance Rating" attribute="1" defaultMemberUniqueName="[Table1].[Performance Rating].[All]" allUniqueName="[Table1].[Performance Rating].[All]" dimensionUniqueName="[Table1]" displayFolder="" count="0" memberValueDatatype="130" unbalanced="0"/>
    <cacheHierarchy uniqueName="[Table1].[Low]" caption="Low" attribute="1" defaultMemberUniqueName="[Table1].[Low].[All]" allUniqueName="[Table1].[Low].[All]" dimensionUniqueName="[Table1]" displayFolder="" count="0" memberValueDatatype="20" unbalanced="0"/>
    <cacheHierarchy uniqueName="[Table1].[Mid]" caption="Mid" attribute="1" defaultMemberUniqueName="[Table1].[Mid].[All]" allUniqueName="[Table1].[Mid].[All]" dimensionUniqueName="[Table1]" displayFolder="" count="0" memberValueDatatype="20" unbalanced="0"/>
    <cacheHierarchy uniqueName="[Table1].[High]" caption="High" attribute="1" defaultMemberUniqueName="[Table1].[High].[All]" allUniqueName="[Table1].[High].[All]" dimensionUniqueName="[Table1]" displayFolder="" count="0" memberValueDatatype="20" unbalanced="0"/>
    <cacheHierarchy uniqueName="[Table1].[Compa Ratio]" caption="Compa Ratio" attribute="1" defaultMemberUniqueName="[Table1].[Compa Ratio].[All]" allUniqueName="[Table1].[Compa Ratio].[All]" dimensionUniqueName="[Table1]" displayFolder="" count="0" memberValueDatatype="5" unbalanced="0"/>
    <cacheHierarchy uniqueName="[Table1].[Within Range?]" caption="Within Range?" attribute="1" defaultMemberUniqueName="[Table1].[Within Range?].[All]" allUniqueName="[Table1].[Within Range?].[All]" dimensionUniqueName="[Table1]" displayFolder="" count="2" memberValueDatatype="130" unbalanced="0"/>
    <cacheHierarchy uniqueName="[Table1].[New Salary]" caption="New Salary" attribute="1" defaultMemberUniqueName="[Table1].[New Salary].[All]" allUniqueName="[Table1].[New Salary].[All]" dimensionUniqueName="[Table1]" displayFolder="" count="0" memberValueDatatype="130" unbalanced="0"/>
    <cacheHierarchy uniqueName="[Table1].[New Hourly Rate]" caption="New Hourly Rate" attribute="1" defaultMemberUniqueName="[Table1].[New Hourly Rate].[All]" allUniqueName="[Table1].[New Hourly Rate].[All]" dimensionUniqueName="[Table1]" displayFolder="" count="0" memberValueDatatype="130" unbalanced="0"/>
    <cacheHierarchy uniqueName="[Table1].[Position Hierarchy]" caption="Position Hierarchy" defaultMemberUniqueName="[Table1].[Position Hierarchy].[All]" allUniqueName="[Table1].[Position Hierarchy].[All]" dimensionUniqueName="[Table1]" displayFolder="" count="4" unbalanced="0">
      <fieldsUsage count="4">
        <fieldUsage x="-1"/>
        <fieldUsage x="0"/>
        <fieldUsage x="1"/>
        <fieldUsage x="2"/>
      </fieldsUsage>
    </cacheHierarchy>
    <cacheHierarchy uniqueName="[Table1].[New Compa Ratio]" caption="New Compa Ratio" attribute="1" defaultMemberUniqueName="[Table1].[New Compa Ratio].[All]" allUniqueName="[Table1].[New Compa Ratio].[All]" dimensionUniqueName="[Table1]" displayFolder="" count="0" memberValueDatatype="20" unbalanced="0"/>
    <cacheHierarchy uniqueName="[Table1].[Custom Slicer #1]" caption="Custom Slicer #1" attribute="1" defaultMemberUniqueName="[Table1].[Custom Slicer #1].[All]" allUniqueName="[Table1].[Custom Slicer #1].[All]" dimensionUniqueName="[Table1]" displayFolder="" count="0" memberValueDatatype="130" unbalanced="0"/>
    <cacheHierarchy uniqueName="[Table1].[Custom Slicer #2]" caption="Custom Slicer #2" attribute="1" defaultMemberUniqueName="[Table1].[Custom Slicer #2].[All]" allUniqueName="[Table1].[Custom Slicer #2].[All]" dimensionUniqueName="[Table1]" displayFolder="" count="0" memberValueDatatype="130" unbalanced="0"/>
    <cacheHierarchy uniqueName="[Table1].[Custom Slicer #3]" caption="Custom Slicer #3" attribute="1" defaultMemberUniqueName="[Table1].[Custom Slicer #3].[All]" allUniqueName="[Table1].[Custom Slicer #3].[All]" dimensionUniqueName="[Table1]" displayFolder="" count="0" memberValueDatatype="130" unbalanced="0"/>
    <cacheHierarchy uniqueName="[Table1].[Custom Slicer #4]" caption="Custom Slicer #4" attribute="1" defaultMemberUniqueName="[Table1].[Custom Slicer #4].[All]" allUniqueName="[Table1].[Custom Slicer #4].[All]" dimensionUniqueName="[Table1]" displayFolder="" count="0" memberValueDatatype="130" unbalanced="0"/>
    <cacheHierarchy uniqueName="[Table1].[Custom Slicer #5]" caption="Custom Slicer #5" attribute="1" defaultMemberUniqueName="[Table1].[Custom Slicer #5].[All]" allUniqueName="[Table1].[Custom Slicer #5].[All]" dimensionUniqueName="[Table1]" displayFolder="" count="0" memberValueDatatype="130" unbalanced="0"/>
    <cacheHierarchy uniqueName="[Measures].[Count of Compa Ratio]" caption="Count of Compa Ratio" measure="1" displayFolder="" measureGroup="Table1" count="0">
      <extLst>
        <ext xmlns:x15="http://schemas.microsoft.com/office/spreadsheetml/2010/11/main" uri="{B97F6D7D-B522-45F9-BDA1-12C45D357490}">
          <x15:cacheHierarchy aggregatedColumn="29"/>
        </ext>
      </extLst>
    </cacheHierarchy>
    <cacheHierarchy uniqueName="[Measures].[Average of Compa Ratio]" caption="Average of Compa Ratio" measure="1" displayFolder="" measureGroup="Table1" count="0">
      <extLst>
        <ext xmlns:x15="http://schemas.microsoft.com/office/spreadsheetml/2010/11/main" uri="{B97F6D7D-B522-45F9-BDA1-12C45D357490}">
          <x15:cacheHierarchy aggregatedColumn="29"/>
        </ext>
      </extLst>
    </cacheHierarchy>
    <cacheHierarchy uniqueName="[Measures].[Sum of Compa Ratio]" caption="Sum of Compa Ratio" measure="1" displayFolder="" measureGroup="Table1" count="0">
      <extLst>
        <ext xmlns:x15="http://schemas.microsoft.com/office/spreadsheetml/2010/11/main" uri="{B97F6D7D-B522-45F9-BDA1-12C45D357490}">
          <x15:cacheHierarchy aggregatedColumn="29"/>
        </ext>
      </extLst>
    </cacheHierarchy>
    <cacheHierarchy uniqueName="[Measures].[Min of Compa Ratio]" caption="Min of Compa Ratio" measure="1" displayFolder="" measureGroup="Table1" count="0">
      <extLst>
        <ext xmlns:x15="http://schemas.microsoft.com/office/spreadsheetml/2010/11/main" uri="{B97F6D7D-B522-45F9-BDA1-12C45D357490}">
          <x15:cacheHierarchy aggregatedColumn="29"/>
        </ext>
      </extLst>
    </cacheHierarchy>
    <cacheHierarchy uniqueName="[Measures].[Max of Compa Ratio]" caption="Max of Compa Ratio" measure="1" displayFolder="" measureGroup="Table1" count="0">
      <extLst>
        <ext xmlns:x15="http://schemas.microsoft.com/office/spreadsheetml/2010/11/main" uri="{B97F6D7D-B522-45F9-BDA1-12C45D357490}">
          <x15:cacheHierarchy aggregatedColumn="29"/>
        </ext>
      </extLst>
    </cacheHierarchy>
    <cacheHierarchy uniqueName="[Measures].[Sum of Salary]" caption="Sum of Salary" measure="1" displayFolder="" measureGroup="Table1" count="0">
      <extLst>
        <ext xmlns:x15="http://schemas.microsoft.com/office/spreadsheetml/2010/11/main" uri="{B97F6D7D-B522-45F9-BDA1-12C45D357490}">
          <x15:cacheHierarchy aggregatedColumn="7"/>
        </ext>
      </extLst>
    </cacheHierarchy>
    <cacheHierarchy uniqueName="[Measures].[Average of Salary]" caption="Average of Salary" measure="1" displayFolder="" measureGroup="Table1" count="0" oneField="1">
      <fieldsUsage count="1">
        <fieldUsage x="4"/>
      </fieldsUsage>
      <extLst>
        <ext xmlns:x15="http://schemas.microsoft.com/office/spreadsheetml/2010/11/main" uri="{B97F6D7D-B522-45F9-BDA1-12C45D357490}">
          <x15:cacheHierarchy aggregatedColumn="7"/>
        </ext>
      </extLst>
    </cacheHierarchy>
    <cacheHierarchy uniqueName="[Measures].[Count of Full Name]" caption="Count of Full Name" measure="1" displayFolder="" measureGroup="Table1" count="0">
      <extLst>
        <ext xmlns:x15="http://schemas.microsoft.com/office/spreadsheetml/2010/11/main" uri="{B97F6D7D-B522-45F9-BDA1-12C45D357490}">
          <x15:cacheHierarchy aggregatedColumn="3"/>
        </ext>
      </extLst>
    </cacheHierarchy>
    <cacheHierarchy uniqueName="[Measures].[Min of Salary]" caption="Min of Salary" measure="1" displayFolder="" measureGroup="Table1" count="0">
      <extLst>
        <ext xmlns:x15="http://schemas.microsoft.com/office/spreadsheetml/2010/11/main" uri="{B97F6D7D-B522-45F9-BDA1-12C45D357490}">
          <x15:cacheHierarchy aggregatedColumn="7"/>
        </ext>
      </extLst>
    </cacheHierarchy>
    <cacheHierarchy uniqueName="[Measures].[Max of Salary]" caption="Max of Salary" measure="1" displayFolder="" measureGroup="Table1" count="0">
      <extLst>
        <ext xmlns:x15="http://schemas.microsoft.com/office/spreadsheetml/2010/11/main" uri="{B97F6D7D-B522-45F9-BDA1-12C45D357490}">
          <x15:cacheHierarchy aggregatedColumn="7"/>
        </ext>
      </extLst>
    </cacheHierarchy>
    <cacheHierarchy uniqueName="[Measures].[Sum of Position Tenure]" caption="Sum of Position Tenure" measure="1" displayFolder="" measureGroup="Table1" count="0">
      <extLst>
        <ext xmlns:x15="http://schemas.microsoft.com/office/spreadsheetml/2010/11/main" uri="{B97F6D7D-B522-45F9-BDA1-12C45D357490}">
          <x15:cacheHierarchy aggregatedColumn="23"/>
        </ext>
      </extLst>
    </cacheHierarchy>
    <cacheHierarchy uniqueName="[Measures].[Sum of Company Tenure]" caption="Sum of Company Tenure" measure="1" displayFolder="" measureGroup="Table1" count="0">
      <extLst>
        <ext xmlns:x15="http://schemas.microsoft.com/office/spreadsheetml/2010/11/main" uri="{B97F6D7D-B522-45F9-BDA1-12C45D357490}">
          <x15:cacheHierarchy aggregatedColumn="22"/>
        </ext>
      </extLst>
    </cacheHierarchy>
    <cacheHierarchy uniqueName="[Measures].[Average of Position Tenure]" caption="Average of Position Tenure" measure="1" displayFolder="" measureGroup="Table1" count="0">
      <extLst>
        <ext xmlns:x15="http://schemas.microsoft.com/office/spreadsheetml/2010/11/main" uri="{B97F6D7D-B522-45F9-BDA1-12C45D357490}">
          <x15:cacheHierarchy aggregatedColumn="23"/>
        </ext>
      </extLst>
    </cacheHierarchy>
    <cacheHierarchy uniqueName="[Measures].[Average of Company Tenure]" caption="Average of Company Tenure" measure="1" displayFolder="" measureGroup="Table1" count="0">
      <extLst>
        <ext xmlns:x15="http://schemas.microsoft.com/office/spreadsheetml/2010/11/main" uri="{B97F6D7D-B522-45F9-BDA1-12C45D357490}">
          <x15:cacheHierarchy aggregatedColumn="22"/>
        </ext>
      </extLst>
    </cacheHierarchy>
    <cacheHierarchy uniqueName="[Measures].[Count of Title]" caption="Count of Title" measure="1" displayFolder="" measureGroup="Table1" count="0">
      <extLst>
        <ext xmlns:x15="http://schemas.microsoft.com/office/spreadsheetml/2010/11/main" uri="{B97F6D7D-B522-45F9-BDA1-12C45D357490}">
          <x15:cacheHierarchy aggregatedColumn="11"/>
        </ext>
      </extLst>
    </cacheHierarchy>
    <cacheHierarchy uniqueName="[Measures].[Sum of Low]" caption="Sum of Low" measure="1" displayFolder="" measureGroup="Table1" count="0">
      <extLst>
        <ext xmlns:x15="http://schemas.microsoft.com/office/spreadsheetml/2010/11/main" uri="{B97F6D7D-B522-45F9-BDA1-12C45D357490}">
          <x15:cacheHierarchy aggregatedColumn="26"/>
        </ext>
      </extLst>
    </cacheHierarchy>
    <cacheHierarchy uniqueName="[Measures].[Min of Low]" caption="Min of Low" measure="1" displayFolder="" measureGroup="Table1" count="0" oneField="1">
      <fieldsUsage count="1">
        <fieldUsage x="5"/>
      </fieldsUsage>
      <extLst>
        <ext xmlns:x15="http://schemas.microsoft.com/office/spreadsheetml/2010/11/main" uri="{B97F6D7D-B522-45F9-BDA1-12C45D357490}">
          <x15:cacheHierarchy aggregatedColumn="26"/>
        </ext>
      </extLst>
    </cacheHierarchy>
    <cacheHierarchy uniqueName="[Measures].[Sum of High]" caption="Sum of High" measure="1" displayFolder="" measureGroup="Table1" count="0">
      <extLst>
        <ext xmlns:x15="http://schemas.microsoft.com/office/spreadsheetml/2010/11/main" uri="{B97F6D7D-B522-45F9-BDA1-12C45D357490}">
          <x15:cacheHierarchy aggregatedColumn="28"/>
        </ext>
      </extLst>
    </cacheHierarchy>
    <cacheHierarchy uniqueName="[Measures].[Average of High]" caption="Average of High" measure="1" displayFolder="" measureGroup="Table1" count="0">
      <extLst>
        <ext xmlns:x15="http://schemas.microsoft.com/office/spreadsheetml/2010/11/main" uri="{B97F6D7D-B522-45F9-BDA1-12C45D357490}">
          <x15:cacheHierarchy aggregatedColumn="28"/>
        </ext>
      </extLst>
    </cacheHierarchy>
    <cacheHierarchy uniqueName="[Measures].[Average of Low]" caption="Average of Low" measure="1" displayFolder="" measureGroup="Table1" count="0">
      <extLst>
        <ext xmlns:x15="http://schemas.microsoft.com/office/spreadsheetml/2010/11/main" uri="{B97F6D7D-B522-45F9-BDA1-12C45D357490}">
          <x15:cacheHierarchy aggregatedColumn="26"/>
        </ext>
      </extLst>
    </cacheHierarchy>
    <cacheHierarchy uniqueName="[Measures].[Max of High]" caption="Max of High" measure="1" displayFolder="" measureGroup="Table1" count="0" oneField="1">
      <fieldsUsage count="1">
        <fieldUsage x="6"/>
      </fieldsUsage>
      <extLst>
        <ext xmlns:x15="http://schemas.microsoft.com/office/spreadsheetml/2010/11/main" uri="{B97F6D7D-B522-45F9-BDA1-12C45D357490}">
          <x15:cacheHierarchy aggregatedColumn="28"/>
        </ext>
      </extLst>
    </cacheHierarchy>
    <cacheHierarchy uniqueName="[Measures].[__XL_Count Table1]" caption="__XL_Count Table1" measure="1" displayFolder="" measureGroup="Table1" count="0" hidden="1"/>
    <cacheHierarchy uniqueName="[Measures].[__No measures defined]" caption="__No measures defined" measure="1" displayFolder="" count="0" hidden="1"/>
  </cacheHierarchies>
  <kpis count="0"/>
  <dimensions count="2">
    <dimension measure="1" name="Measures" uniqueName="[Measures]" caption="Measures"/>
    <dimension name="Table1" uniqueName="[Table1]" caption="Table1"/>
  </dimensions>
  <measureGroups count="1">
    <measureGroup name="Table1" caption="Table1"/>
  </measureGroups>
  <maps count="1">
    <map measureGroup="0" dimension="1"/>
  </maps>
  <extLst>
    <ext xmlns:x14="http://schemas.microsoft.com/office/spreadsheetml/2009/9/main" uri="{725AE2AE-9491-48be-B2B4-4EB974FC3084}">
      <x14:pivotCacheDefinition pivotCacheId="1593054106" supportSubqueryNonVisual="1" supportSubqueryCalcMem="1" supportAddCalcMems="1"/>
    </ext>
    <ext xmlns:x15="http://schemas.microsoft.com/office/spreadsheetml/2010/11/main" uri="{ABF5C744-AB39-4b91-8756-CFA1BBC848D5}">
      <x15:pivotCacheIdVersion cacheIdSupportedVersion="6" cacheIdCreatedVersion="7"/>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Frank" refreshedDate="44353.913105324071" backgroundQuery="1" createdVersion="5" refreshedVersion="7" minRefreshableVersion="3" recordCount="0" supportSubquery="1" supportAdvancedDrill="1" xr:uid="{F21698F5-7E98-4AA6-9AEA-54F8C6E9558B}">
  <cacheSource type="external" connectionId="2">
    <extLst>
      <ext xmlns:x14="http://schemas.microsoft.com/office/spreadsheetml/2009/9/main" uri="{F057638F-6D5F-4e77-A914-E7F072B9BCA8}">
        <x14:sourceConnection name="ThisWorkbookDataModel"/>
      </ext>
    </extLst>
  </cacheSource>
  <cacheFields count="8">
    <cacheField name="[Table1].[Position Hierarchy].[Position Family]" caption="Position Family" numFmtId="0" hierarchy="33" level="1">
      <sharedItems count="13">
        <s v="Engineering"/>
        <s v="Executive"/>
        <s v="Finance"/>
        <s v="Global Distribution &amp; Quality"/>
        <s v="HRAF - Administration"/>
        <s v="HRAF - Facilities"/>
        <s v="HRAF - Human Resources"/>
        <s v="IT"/>
        <s v="Marketing"/>
        <s v="Production"/>
        <s v="Sales"/>
        <s v="Technical Services"/>
        <s v="Technical Support"/>
      </sharedItems>
      <extLst>
        <ext xmlns:x15="http://schemas.microsoft.com/office/spreadsheetml/2010/11/main" uri="{4F2E5C28-24EA-4eb8-9CBF-B6C8F9C3D259}">
          <x15:cachedUniqueNames>
            <x15:cachedUniqueName index="0" name="[Table1].[Position Hierarchy].[Position Family].&amp;[Engineering]"/>
            <x15:cachedUniqueName index="1" name="[Table1].[Position Hierarchy].[Position Family].&amp;[Executive]"/>
            <x15:cachedUniqueName index="2" name="[Table1].[Position Hierarchy].[Position Family].&amp;[Finance]"/>
            <x15:cachedUniqueName index="3" name="[Table1].[Position Hierarchy].[Position Family].&amp;[Global Distribution &amp; Quality]"/>
            <x15:cachedUniqueName index="4" name="[Table1].[Position Hierarchy].[Position Family].&amp;[HRAF - Administration]"/>
            <x15:cachedUniqueName index="5" name="[Table1].[Position Hierarchy].[Position Family].&amp;[HRAF - Facilities]"/>
            <x15:cachedUniqueName index="6" name="[Table1].[Position Hierarchy].[Position Family].&amp;[HRAF - Human Resources]"/>
            <x15:cachedUniqueName index="7" name="[Table1].[Position Hierarchy].[Position Family].&amp;[IT]"/>
            <x15:cachedUniqueName index="8" name="[Table1].[Position Hierarchy].[Position Family].&amp;[Marketing]"/>
            <x15:cachedUniqueName index="9" name="[Table1].[Position Hierarchy].[Position Family].&amp;[Production]"/>
            <x15:cachedUniqueName index="10" name="[Table1].[Position Hierarchy].[Position Family].&amp;[Sales]"/>
            <x15:cachedUniqueName index="11" name="[Table1].[Position Hierarchy].[Position Family].&amp;[Technical Services]"/>
            <x15:cachedUniqueName index="12" name="[Table1].[Position Hierarchy].[Position Family].&amp;[Technical Support]"/>
          </x15:cachedUniqueNames>
        </ext>
      </extLst>
    </cacheField>
    <cacheField name="[Table1].[Position Hierarchy].[Title]" caption="Title" numFmtId="0" hierarchy="33" level="2">
      <sharedItems containsSemiMixedTypes="0" containsNonDate="0" containsString="0"/>
    </cacheField>
    <cacheField name="[Table1].[Position Hierarchy].[Full Name]" caption="Full Name" numFmtId="0" hierarchy="33" level="3">
      <sharedItems containsSemiMixedTypes="0" containsNonDate="0" containsString="0"/>
    </cacheField>
    <cacheField name="[Table1].[Gender].[Gender]" caption="Gender" numFmtId="0" hierarchy="17" level="1">
      <sharedItems count="3">
        <s v="Man"/>
        <s v="Non-Binary"/>
        <s v="Woman"/>
      </sharedItems>
    </cacheField>
    <cacheField name="[Measures].[Min of Salary]" caption="Min of Salary" numFmtId="0" hierarchy="48" level="32767"/>
    <cacheField name="[Measures].[Average of Salary]" caption="Average of Salary" numFmtId="0" hierarchy="46" level="32767"/>
    <cacheField name="[Measures].[Max of Salary]" caption="Max of Salary" numFmtId="0" hierarchy="49" level="32767"/>
    <cacheField name="[Table1].[Full Name].[Full Name]" caption="Full Name" numFmtId="0" hierarchy="3" level="1">
      <sharedItems containsNonDate="0" count="2">
        <s v="Smith, Jane"/>
        <s v="Doe, John"/>
      </sharedItems>
    </cacheField>
  </cacheFields>
  <cacheHierarchies count="63">
    <cacheHierarchy uniqueName="[Table1].[EE ID]" caption="EE ID" attribute="1" defaultMemberUniqueName="[Table1].[EE ID].[All]" allUniqueName="[Table1].[EE ID].[All]" dimensionUniqueName="[Table1]" displayFolder="" count="0" memberValueDatatype="130" unbalanced="0"/>
    <cacheHierarchy uniqueName="[Table1].[Last Name]" caption="Last Name" attribute="1" defaultMemberUniqueName="[Table1].[Last Name].[All]" allUniqueName="[Table1].[Last Name].[All]" dimensionUniqueName="[Table1]" displayFolder="" count="0" memberValueDatatype="130" unbalanced="0"/>
    <cacheHierarchy uniqueName="[Table1].[First Name]" caption="First Name" attribute="1" defaultMemberUniqueName="[Table1].[First Name].[All]" allUniqueName="[Table1].[First Name].[All]" dimensionUniqueName="[Table1]" displayFolder="" count="0" memberValueDatatype="130" unbalanced="0"/>
    <cacheHierarchy uniqueName="[Table1].[Full Name]" caption="Full Name" attribute="1" defaultMemberUniqueName="[Table1].[Full Name].[All]" allUniqueName="[Table1].[Full Name].[All]" dimensionUniqueName="[Table1]" displayFolder="" count="2" memberValueDatatype="130" unbalanced="0">
      <fieldsUsage count="2">
        <fieldUsage x="-1"/>
        <fieldUsage x="7"/>
      </fieldsUsage>
    </cacheHierarchy>
    <cacheHierarchy uniqueName="[Table1].[DOB]" caption="DOB" attribute="1" time="1" defaultMemberUniqueName="[Table1].[DOB].[All]" allUniqueName="[Table1].[DOB].[All]" dimensionUniqueName="[Table1]" displayFolder="" count="0" memberValueDatatype="7" unbalanced="0"/>
    <cacheHierarchy uniqueName="[Table1].[DOH]" caption="DOH" attribute="1" time="1" defaultMemberUniqueName="[Table1].[DOH].[All]" allUniqueName="[Table1].[DOH].[All]" dimensionUniqueName="[Table1]" displayFolder="" count="0" memberValueDatatype="7" unbalanced="0"/>
    <cacheHierarchy uniqueName="[Table1].[Position Effective Date]" caption="Position Effective Date" attribute="1" time="1" defaultMemberUniqueName="[Table1].[Position Effective Date].[All]" allUniqueName="[Table1].[Position Effective Date].[All]" dimensionUniqueName="[Table1]" displayFolder="" count="0" memberValueDatatype="7" unbalanced="0"/>
    <cacheHierarchy uniqueName="[Table1].[Salary]" caption="Salary" attribute="1" defaultMemberUniqueName="[Table1].[Salary].[All]" allUniqueName="[Table1].[Salary].[All]" dimensionUniqueName="[Table1]" displayFolder="" count="0" memberValueDatatype="20" unbalanced="0"/>
    <cacheHierarchy uniqueName="[Table1].[Hourly Rate]" caption="Hourly Rate" attribute="1" defaultMemberUniqueName="[Table1].[Hourly Rate].[All]" allUniqueName="[Table1].[Hourly Rate].[All]" dimensionUniqueName="[Table1]" displayFolder="" count="0" memberValueDatatype="130" unbalanced="0"/>
    <cacheHierarchy uniqueName="[Table1].[Pay Type]" caption="Pay Type" attribute="1" defaultMemberUniqueName="[Table1].[Pay Type].[All]" allUniqueName="[Table1].[Pay Type].[All]" dimensionUniqueName="[Table1]" displayFolder="" count="0" memberValueDatatype="130" unbalanced="0"/>
    <cacheHierarchy uniqueName="[Table1].[Pay Grade]" caption="Pay Grade" attribute="1" defaultMemberUniqueName="[Table1].[Pay Grade].[All]" allUniqueName="[Table1].[Pay Grade].[All]" dimensionUniqueName="[Table1]" displayFolder="" count="0" memberValueDatatype="130" unbalanced="0"/>
    <cacheHierarchy uniqueName="[Table1].[Title]" caption="Title" attribute="1" defaultMemberUniqueName="[Table1].[Title].[All]" allUniqueName="[Table1].[Title].[All]" dimensionUniqueName="[Table1]" displayFolder="" count="0" memberValueDatatype="130" unbalanced="0"/>
    <cacheHierarchy uniqueName="[Table1].[Position Family]" caption="Position Family" attribute="1" defaultMemberUniqueName="[Table1].[Position Family].[All]" allUniqueName="[Table1].[Position Family].[All]" dimensionUniqueName="[Table1]" displayFolder="" count="2" memberValueDatatype="130" unbalanced="0"/>
    <cacheHierarchy uniqueName="[Table1].[Department]" caption="Department" attribute="1" defaultMemberUniqueName="[Table1].[Department].[All]" allUniqueName="[Table1].[Department].[All]" dimensionUniqueName="[Table1]" displayFolder="" count="0" memberValueDatatype="130" unbalanced="0"/>
    <cacheHierarchy uniqueName="[Table1].[Office - City]" caption="Office - City" attribute="1" defaultMemberUniqueName="[Table1].[Office - City].[All]" allUniqueName="[Table1].[Office - City].[All]" dimensionUniqueName="[Table1]" displayFolder="" count="0" memberValueDatatype="130" unbalanced="0"/>
    <cacheHierarchy uniqueName="[Table1].[Office - State]" caption="Office - State" attribute="1" defaultMemberUniqueName="[Table1].[Office - State].[All]" allUniqueName="[Table1].[Office - State].[All]" dimensionUniqueName="[Table1]" displayFolder="" count="0" memberValueDatatype="130" unbalanced="0"/>
    <cacheHierarchy uniqueName="[Table1].[Office - Combined]" caption="Office - Combined" attribute="1" defaultMemberUniqueName="[Table1].[Office - Combined].[All]" allUniqueName="[Table1].[Office - Combined].[All]" dimensionUniqueName="[Table1]" displayFolder="" count="0" memberValueDatatype="130" unbalanced="0"/>
    <cacheHierarchy uniqueName="[Table1].[Gender]" caption="Gender" attribute="1" defaultMemberUniqueName="[Table1].[Gender].[All]" allUniqueName="[Table1].[Gender].[All]" dimensionUniqueName="[Table1]" displayFolder="" count="2" memberValueDatatype="130" unbalanced="0">
      <fieldsUsage count="2">
        <fieldUsage x="-1"/>
        <fieldUsage x="3"/>
      </fieldsUsage>
    </cacheHierarchy>
    <cacheHierarchy uniqueName="[Table1].[Race]" caption="Race" attribute="1" defaultMemberUniqueName="[Table1].[Race].[All]" allUniqueName="[Table1].[Race].[All]" dimensionUniqueName="[Table1]" displayFolder="" count="2" memberValueDatatype="130" unbalanced="0"/>
    <cacheHierarchy uniqueName="[Table1].[Veteran Status]" caption="Veteran Status" attribute="1" defaultMemberUniqueName="[Table1].[Veteran Status].[All]" allUniqueName="[Table1].[Veteran Status].[All]" dimensionUniqueName="[Table1]" displayFolder="" count="0" memberValueDatatype="130" unbalanced="0"/>
    <cacheHierarchy uniqueName="[Table1].[Disability Status]" caption="Disability Status" attribute="1" defaultMemberUniqueName="[Table1].[Disability Status].[All]" allUniqueName="[Table1].[Disability Status].[All]" dimensionUniqueName="[Table1]" displayFolder="" count="0" memberValueDatatype="130" unbalanced="0"/>
    <cacheHierarchy uniqueName="[Table1].[Age]" caption="Age" attribute="1" defaultMemberUniqueName="[Table1].[Age].[All]" allUniqueName="[Table1].[Age].[All]" dimensionUniqueName="[Table1]" displayFolder="" count="0" memberValueDatatype="20" unbalanced="0"/>
    <cacheHierarchy uniqueName="[Table1].[Company Tenure]" caption="Company Tenure" attribute="1" defaultMemberUniqueName="[Table1].[Company Tenure].[All]" allUniqueName="[Table1].[Company Tenure].[All]" dimensionUniqueName="[Table1]" displayFolder="" count="0" memberValueDatatype="20" unbalanced="0"/>
    <cacheHierarchy uniqueName="[Table1].[Position Tenure]" caption="Position Tenure" attribute="1" defaultMemberUniqueName="[Table1].[Position Tenure].[All]" allUniqueName="[Table1].[Position Tenure].[All]" dimensionUniqueName="[Table1]" displayFolder="" count="0" memberValueDatatype="20" unbalanced="0"/>
    <cacheHierarchy uniqueName="[Table1].[Experience in Industry]" caption="Experience in Industry" attribute="1" defaultMemberUniqueName="[Table1].[Experience in Industry].[All]" allUniqueName="[Table1].[Experience in Industry].[All]" dimensionUniqueName="[Table1]" displayFolder="" count="0" memberValueDatatype="130" unbalanced="0"/>
    <cacheHierarchy uniqueName="[Table1].[Performance Rating]" caption="Performance Rating" attribute="1" defaultMemberUniqueName="[Table1].[Performance Rating].[All]" allUniqueName="[Table1].[Performance Rating].[All]" dimensionUniqueName="[Table1]" displayFolder="" count="0" memberValueDatatype="130" unbalanced="0"/>
    <cacheHierarchy uniqueName="[Table1].[Low]" caption="Low" attribute="1" defaultMemberUniqueName="[Table1].[Low].[All]" allUniqueName="[Table1].[Low].[All]" dimensionUniqueName="[Table1]" displayFolder="" count="0" memberValueDatatype="20" unbalanced="0"/>
    <cacheHierarchy uniqueName="[Table1].[Mid]" caption="Mid" attribute="1" defaultMemberUniqueName="[Table1].[Mid].[All]" allUniqueName="[Table1].[Mid].[All]" dimensionUniqueName="[Table1]" displayFolder="" count="0" memberValueDatatype="20" unbalanced="0"/>
    <cacheHierarchy uniqueName="[Table1].[High]" caption="High" attribute="1" defaultMemberUniqueName="[Table1].[High].[All]" allUniqueName="[Table1].[High].[All]" dimensionUniqueName="[Table1]" displayFolder="" count="0" memberValueDatatype="20" unbalanced="0"/>
    <cacheHierarchy uniqueName="[Table1].[Compa Ratio]" caption="Compa Ratio" attribute="1" defaultMemberUniqueName="[Table1].[Compa Ratio].[All]" allUniqueName="[Table1].[Compa Ratio].[All]" dimensionUniqueName="[Table1]" displayFolder="" count="0" memberValueDatatype="5" unbalanced="0"/>
    <cacheHierarchy uniqueName="[Table1].[Within Range?]" caption="Within Range?" attribute="1" defaultMemberUniqueName="[Table1].[Within Range?].[All]" allUniqueName="[Table1].[Within Range?].[All]" dimensionUniqueName="[Table1]" displayFolder="" count="2" memberValueDatatype="130" unbalanced="0"/>
    <cacheHierarchy uniqueName="[Table1].[New Salary]" caption="New Salary" attribute="1" defaultMemberUniqueName="[Table1].[New Salary].[All]" allUniqueName="[Table1].[New Salary].[All]" dimensionUniqueName="[Table1]" displayFolder="" count="0" memberValueDatatype="130" unbalanced="0"/>
    <cacheHierarchy uniqueName="[Table1].[New Hourly Rate]" caption="New Hourly Rate" attribute="1" defaultMemberUniqueName="[Table1].[New Hourly Rate].[All]" allUniqueName="[Table1].[New Hourly Rate].[All]" dimensionUniqueName="[Table1]" displayFolder="" count="0" memberValueDatatype="130" unbalanced="0"/>
    <cacheHierarchy uniqueName="[Table1].[Position Hierarchy]" caption="Position Hierarchy" defaultMemberUniqueName="[Table1].[Position Hierarchy].[All]" allUniqueName="[Table1].[Position Hierarchy].[All]" dimensionUniqueName="[Table1]" displayFolder="" count="4" unbalanced="0">
      <fieldsUsage count="4">
        <fieldUsage x="-1"/>
        <fieldUsage x="0"/>
        <fieldUsage x="1"/>
        <fieldUsage x="2"/>
      </fieldsUsage>
    </cacheHierarchy>
    <cacheHierarchy uniqueName="[Table1].[New Compa Ratio]" caption="New Compa Ratio" attribute="1" defaultMemberUniqueName="[Table1].[New Compa Ratio].[All]" allUniqueName="[Table1].[New Compa Ratio].[All]" dimensionUniqueName="[Table1]" displayFolder="" count="0" memberValueDatatype="20" unbalanced="0"/>
    <cacheHierarchy uniqueName="[Table1].[Custom Slicer #1]" caption="Custom Slicer #1" attribute="1" defaultMemberUniqueName="[Table1].[Custom Slicer #1].[All]" allUniqueName="[Table1].[Custom Slicer #1].[All]" dimensionUniqueName="[Table1]" displayFolder="" count="0" memberValueDatatype="130" unbalanced="0"/>
    <cacheHierarchy uniqueName="[Table1].[Custom Slicer #2]" caption="Custom Slicer #2" attribute="1" defaultMemberUniqueName="[Table1].[Custom Slicer #2].[All]" allUniqueName="[Table1].[Custom Slicer #2].[All]" dimensionUniqueName="[Table1]" displayFolder="" count="0" memberValueDatatype="130" unbalanced="0"/>
    <cacheHierarchy uniqueName="[Table1].[Custom Slicer #3]" caption="Custom Slicer #3" attribute="1" defaultMemberUniqueName="[Table1].[Custom Slicer #3].[All]" allUniqueName="[Table1].[Custom Slicer #3].[All]" dimensionUniqueName="[Table1]" displayFolder="" count="0" memberValueDatatype="130" unbalanced="0"/>
    <cacheHierarchy uniqueName="[Table1].[Custom Slicer #4]" caption="Custom Slicer #4" attribute="1" defaultMemberUniqueName="[Table1].[Custom Slicer #4].[All]" allUniqueName="[Table1].[Custom Slicer #4].[All]" dimensionUniqueName="[Table1]" displayFolder="" count="0" memberValueDatatype="130" unbalanced="0"/>
    <cacheHierarchy uniqueName="[Table1].[Custom Slicer #5]" caption="Custom Slicer #5" attribute="1" defaultMemberUniqueName="[Table1].[Custom Slicer #5].[All]" allUniqueName="[Table1].[Custom Slicer #5].[All]" dimensionUniqueName="[Table1]" displayFolder="" count="0" memberValueDatatype="130" unbalanced="0"/>
    <cacheHierarchy uniqueName="[Measures].[Count of Compa Ratio]" caption="Count of Compa Ratio" measure="1" displayFolder="" measureGroup="Table1" count="0">
      <extLst>
        <ext xmlns:x15="http://schemas.microsoft.com/office/spreadsheetml/2010/11/main" uri="{B97F6D7D-B522-45F9-BDA1-12C45D357490}">
          <x15:cacheHierarchy aggregatedColumn="29"/>
        </ext>
      </extLst>
    </cacheHierarchy>
    <cacheHierarchy uniqueName="[Measures].[Average of Compa Ratio]" caption="Average of Compa Ratio" measure="1" displayFolder="" measureGroup="Table1" count="0">
      <extLst>
        <ext xmlns:x15="http://schemas.microsoft.com/office/spreadsheetml/2010/11/main" uri="{B97F6D7D-B522-45F9-BDA1-12C45D357490}">
          <x15:cacheHierarchy aggregatedColumn="29"/>
        </ext>
      </extLst>
    </cacheHierarchy>
    <cacheHierarchy uniqueName="[Measures].[Sum of Compa Ratio]" caption="Sum of Compa Ratio" measure="1" displayFolder="" measureGroup="Table1" count="0">
      <extLst>
        <ext xmlns:x15="http://schemas.microsoft.com/office/spreadsheetml/2010/11/main" uri="{B97F6D7D-B522-45F9-BDA1-12C45D357490}">
          <x15:cacheHierarchy aggregatedColumn="29"/>
        </ext>
      </extLst>
    </cacheHierarchy>
    <cacheHierarchy uniqueName="[Measures].[Min of Compa Ratio]" caption="Min of Compa Ratio" measure="1" displayFolder="" measureGroup="Table1" count="0">
      <extLst>
        <ext xmlns:x15="http://schemas.microsoft.com/office/spreadsheetml/2010/11/main" uri="{B97F6D7D-B522-45F9-BDA1-12C45D357490}">
          <x15:cacheHierarchy aggregatedColumn="29"/>
        </ext>
      </extLst>
    </cacheHierarchy>
    <cacheHierarchy uniqueName="[Measures].[Max of Compa Ratio]" caption="Max of Compa Ratio" measure="1" displayFolder="" measureGroup="Table1" count="0">
      <extLst>
        <ext xmlns:x15="http://schemas.microsoft.com/office/spreadsheetml/2010/11/main" uri="{B97F6D7D-B522-45F9-BDA1-12C45D357490}">
          <x15:cacheHierarchy aggregatedColumn="29"/>
        </ext>
      </extLst>
    </cacheHierarchy>
    <cacheHierarchy uniqueName="[Measures].[Sum of Salary]" caption="Sum of Salary" measure="1" displayFolder="" measureGroup="Table1" count="0">
      <extLst>
        <ext xmlns:x15="http://schemas.microsoft.com/office/spreadsheetml/2010/11/main" uri="{B97F6D7D-B522-45F9-BDA1-12C45D357490}">
          <x15:cacheHierarchy aggregatedColumn="7"/>
        </ext>
      </extLst>
    </cacheHierarchy>
    <cacheHierarchy uniqueName="[Measures].[Average of Salary]" caption="Average of Salary" measure="1" displayFolder="" measureGroup="Table1" count="0" oneField="1">
      <fieldsUsage count="1">
        <fieldUsage x="5"/>
      </fieldsUsage>
      <extLst>
        <ext xmlns:x15="http://schemas.microsoft.com/office/spreadsheetml/2010/11/main" uri="{B97F6D7D-B522-45F9-BDA1-12C45D357490}">
          <x15:cacheHierarchy aggregatedColumn="7"/>
        </ext>
      </extLst>
    </cacheHierarchy>
    <cacheHierarchy uniqueName="[Measures].[Count of Full Name]" caption="Count of Full Name" measure="1" displayFolder="" measureGroup="Table1" count="0">
      <extLst>
        <ext xmlns:x15="http://schemas.microsoft.com/office/spreadsheetml/2010/11/main" uri="{B97F6D7D-B522-45F9-BDA1-12C45D357490}">
          <x15:cacheHierarchy aggregatedColumn="3"/>
        </ext>
      </extLst>
    </cacheHierarchy>
    <cacheHierarchy uniqueName="[Measures].[Min of Salary]" caption="Min of Salary" measure="1" displayFolder="" measureGroup="Table1" count="0" oneField="1">
      <fieldsUsage count="1">
        <fieldUsage x="4"/>
      </fieldsUsage>
      <extLst>
        <ext xmlns:x15="http://schemas.microsoft.com/office/spreadsheetml/2010/11/main" uri="{B97F6D7D-B522-45F9-BDA1-12C45D357490}">
          <x15:cacheHierarchy aggregatedColumn="7"/>
        </ext>
      </extLst>
    </cacheHierarchy>
    <cacheHierarchy uniqueName="[Measures].[Max of Salary]" caption="Max of Salary" measure="1" displayFolder="" measureGroup="Table1" count="0" oneField="1">
      <fieldsUsage count="1">
        <fieldUsage x="6"/>
      </fieldsUsage>
      <extLst>
        <ext xmlns:x15="http://schemas.microsoft.com/office/spreadsheetml/2010/11/main" uri="{B97F6D7D-B522-45F9-BDA1-12C45D357490}">
          <x15:cacheHierarchy aggregatedColumn="7"/>
        </ext>
      </extLst>
    </cacheHierarchy>
    <cacheHierarchy uniqueName="[Measures].[Sum of Position Tenure]" caption="Sum of Position Tenure" measure="1" displayFolder="" measureGroup="Table1" count="0">
      <extLst>
        <ext xmlns:x15="http://schemas.microsoft.com/office/spreadsheetml/2010/11/main" uri="{B97F6D7D-B522-45F9-BDA1-12C45D357490}">
          <x15:cacheHierarchy aggregatedColumn="23"/>
        </ext>
      </extLst>
    </cacheHierarchy>
    <cacheHierarchy uniqueName="[Measures].[Sum of Company Tenure]" caption="Sum of Company Tenure" measure="1" displayFolder="" measureGroup="Table1" count="0">
      <extLst>
        <ext xmlns:x15="http://schemas.microsoft.com/office/spreadsheetml/2010/11/main" uri="{B97F6D7D-B522-45F9-BDA1-12C45D357490}">
          <x15:cacheHierarchy aggregatedColumn="22"/>
        </ext>
      </extLst>
    </cacheHierarchy>
    <cacheHierarchy uniqueName="[Measures].[Average of Position Tenure]" caption="Average of Position Tenure" measure="1" displayFolder="" measureGroup="Table1" count="0">
      <extLst>
        <ext xmlns:x15="http://schemas.microsoft.com/office/spreadsheetml/2010/11/main" uri="{B97F6D7D-B522-45F9-BDA1-12C45D357490}">
          <x15:cacheHierarchy aggregatedColumn="23"/>
        </ext>
      </extLst>
    </cacheHierarchy>
    <cacheHierarchy uniqueName="[Measures].[Average of Company Tenure]" caption="Average of Company Tenure" measure="1" displayFolder="" measureGroup="Table1" count="0">
      <extLst>
        <ext xmlns:x15="http://schemas.microsoft.com/office/spreadsheetml/2010/11/main" uri="{B97F6D7D-B522-45F9-BDA1-12C45D357490}">
          <x15:cacheHierarchy aggregatedColumn="22"/>
        </ext>
      </extLst>
    </cacheHierarchy>
    <cacheHierarchy uniqueName="[Measures].[Count of Title]" caption="Count of Title" measure="1" displayFolder="" measureGroup="Table1" count="0">
      <extLst>
        <ext xmlns:x15="http://schemas.microsoft.com/office/spreadsheetml/2010/11/main" uri="{B97F6D7D-B522-45F9-BDA1-12C45D357490}">
          <x15:cacheHierarchy aggregatedColumn="11"/>
        </ext>
      </extLst>
    </cacheHierarchy>
    <cacheHierarchy uniqueName="[Measures].[Sum of Low]" caption="Sum of Low" measure="1" displayFolder="" measureGroup="Table1" count="0">
      <extLst>
        <ext xmlns:x15="http://schemas.microsoft.com/office/spreadsheetml/2010/11/main" uri="{B97F6D7D-B522-45F9-BDA1-12C45D357490}">
          <x15:cacheHierarchy aggregatedColumn="26"/>
        </ext>
      </extLst>
    </cacheHierarchy>
    <cacheHierarchy uniqueName="[Measures].[Min of Low]" caption="Min of Low" measure="1" displayFolder="" measureGroup="Table1" count="0">
      <extLst>
        <ext xmlns:x15="http://schemas.microsoft.com/office/spreadsheetml/2010/11/main" uri="{B97F6D7D-B522-45F9-BDA1-12C45D357490}">
          <x15:cacheHierarchy aggregatedColumn="26"/>
        </ext>
      </extLst>
    </cacheHierarchy>
    <cacheHierarchy uniqueName="[Measures].[Sum of High]" caption="Sum of High" measure="1" displayFolder="" measureGroup="Table1" count="0">
      <extLst>
        <ext xmlns:x15="http://schemas.microsoft.com/office/spreadsheetml/2010/11/main" uri="{B97F6D7D-B522-45F9-BDA1-12C45D357490}">
          <x15:cacheHierarchy aggregatedColumn="28"/>
        </ext>
      </extLst>
    </cacheHierarchy>
    <cacheHierarchy uniqueName="[Measures].[Average of High]" caption="Average of High" measure="1" displayFolder="" measureGroup="Table1" count="0">
      <extLst>
        <ext xmlns:x15="http://schemas.microsoft.com/office/spreadsheetml/2010/11/main" uri="{B97F6D7D-B522-45F9-BDA1-12C45D357490}">
          <x15:cacheHierarchy aggregatedColumn="28"/>
        </ext>
      </extLst>
    </cacheHierarchy>
    <cacheHierarchy uniqueName="[Measures].[Average of Low]" caption="Average of Low" measure="1" displayFolder="" measureGroup="Table1" count="0">
      <extLst>
        <ext xmlns:x15="http://schemas.microsoft.com/office/spreadsheetml/2010/11/main" uri="{B97F6D7D-B522-45F9-BDA1-12C45D357490}">
          <x15:cacheHierarchy aggregatedColumn="26"/>
        </ext>
      </extLst>
    </cacheHierarchy>
    <cacheHierarchy uniqueName="[Measures].[Max of High]" caption="Max of High" measure="1" displayFolder="" measureGroup="Table1" count="0">
      <extLst>
        <ext xmlns:x15="http://schemas.microsoft.com/office/spreadsheetml/2010/11/main" uri="{B97F6D7D-B522-45F9-BDA1-12C45D357490}">
          <x15:cacheHierarchy aggregatedColumn="28"/>
        </ext>
      </extLst>
    </cacheHierarchy>
    <cacheHierarchy uniqueName="[Measures].[__XL_Count Table1]" caption="__XL_Count Table1" measure="1" displayFolder="" measureGroup="Table1" count="0" hidden="1"/>
    <cacheHierarchy uniqueName="[Measures].[__No measures defined]" caption="__No measures defined" measure="1" displayFolder="" count="0" hidden="1"/>
  </cacheHierarchies>
  <kpis count="0"/>
  <dimensions count="2">
    <dimension measure="1" name="Measures" uniqueName="[Measures]" caption="Measures"/>
    <dimension name="Table1" uniqueName="[Table1]" caption="Table1"/>
  </dimensions>
  <measureGroups count="1">
    <measureGroup name="Table1" caption="Table1"/>
  </measureGroups>
  <maps count="1">
    <map measureGroup="0" dimension="1"/>
  </maps>
  <extLst>
    <ext xmlns:x14="http://schemas.microsoft.com/office/spreadsheetml/2009/9/main" uri="{725AE2AE-9491-48be-B2B4-4EB974FC3084}">
      <x14:pivotCacheDefinition pivotCacheId="580819854" supportSubqueryNonVisual="1" supportSubqueryCalcMem="1" supportAddCalcMems="1"/>
    </ext>
    <ext xmlns:x15="http://schemas.microsoft.com/office/spreadsheetml/2010/11/main" uri="{ABF5C744-AB39-4b91-8756-CFA1BBC848D5}">
      <x15:pivotCacheIdVersion cacheIdSupportedVersion="6" cacheIdCreatedVersion="7"/>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Frank" refreshedDate="44353.915574421299" backgroundQuery="1" createdVersion="5" refreshedVersion="7" minRefreshableVersion="3" recordCount="0" supportSubquery="1" supportAdvancedDrill="1" xr:uid="{AAF56972-BC10-43E7-8D51-FB0F671B21CE}">
  <cacheSource type="external" connectionId="2">
    <extLst>
      <ext xmlns:x14="http://schemas.microsoft.com/office/spreadsheetml/2009/9/main" uri="{F057638F-6D5F-4e77-A914-E7F072B9BCA8}">
        <x14:sourceConnection name="ThisWorkbookDataModel"/>
      </ext>
    </extLst>
  </cacheSource>
  <cacheFields count="8">
    <cacheField name="[Table1].[Position Hierarchy].[Position Family]" caption="Position Family" numFmtId="0" hierarchy="33" level="1">
      <sharedItems count="13">
        <s v="Engineering"/>
        <s v="Executive"/>
        <s v="Finance"/>
        <s v="Global Distribution &amp; Quality"/>
        <s v="HRAF - Administration"/>
        <s v="HRAF - Facilities"/>
        <s v="HRAF - Human Resources"/>
        <s v="IT"/>
        <s v="Marketing"/>
        <s v="Production"/>
        <s v="Sales"/>
        <s v="Technical Services"/>
        <s v="Technical Support"/>
      </sharedItems>
      <extLst>
        <ext xmlns:x15="http://schemas.microsoft.com/office/spreadsheetml/2010/11/main" uri="{4F2E5C28-24EA-4eb8-9CBF-B6C8F9C3D259}">
          <x15:cachedUniqueNames>
            <x15:cachedUniqueName index="0" name="[Table1].[Position Hierarchy].[Position Family].&amp;[Engineering]"/>
            <x15:cachedUniqueName index="1" name="[Table1].[Position Hierarchy].[Position Family].&amp;[Executive]"/>
            <x15:cachedUniqueName index="2" name="[Table1].[Position Hierarchy].[Position Family].&amp;[Finance]"/>
            <x15:cachedUniqueName index="3" name="[Table1].[Position Hierarchy].[Position Family].&amp;[Global Distribution &amp; Quality]"/>
            <x15:cachedUniqueName index="4" name="[Table1].[Position Hierarchy].[Position Family].&amp;[HRAF - Administration]"/>
            <x15:cachedUniqueName index="5" name="[Table1].[Position Hierarchy].[Position Family].&amp;[HRAF - Facilities]"/>
            <x15:cachedUniqueName index="6" name="[Table1].[Position Hierarchy].[Position Family].&amp;[HRAF - Human Resources]"/>
            <x15:cachedUniqueName index="7" name="[Table1].[Position Hierarchy].[Position Family].&amp;[IT]"/>
            <x15:cachedUniqueName index="8" name="[Table1].[Position Hierarchy].[Position Family].&amp;[Marketing]"/>
            <x15:cachedUniqueName index="9" name="[Table1].[Position Hierarchy].[Position Family].&amp;[Production]"/>
            <x15:cachedUniqueName index="10" name="[Table1].[Position Hierarchy].[Position Family].&amp;[Sales]"/>
            <x15:cachedUniqueName index="11" name="[Table1].[Position Hierarchy].[Position Family].&amp;[Technical Services]"/>
            <x15:cachedUniqueName index="12" name="[Table1].[Position Hierarchy].[Position Family].&amp;[Technical Support]"/>
          </x15:cachedUniqueNames>
        </ext>
      </extLst>
    </cacheField>
    <cacheField name="[Table1].[Position Hierarchy].[Title]" caption="Title" numFmtId="0" hierarchy="33" level="2">
      <sharedItems containsSemiMixedTypes="0" containsNonDate="0" containsString="0"/>
    </cacheField>
    <cacheField name="[Table1].[Position Hierarchy].[Full Name]" caption="Full Name" numFmtId="0" hierarchy="33" level="3">
      <sharedItems containsSemiMixedTypes="0" containsNonDate="0" containsString="0"/>
    </cacheField>
    <cacheField name="[Table1].[Gender].[Gender]" caption="Gender" numFmtId="0" hierarchy="17" level="1">
      <sharedItems count="3">
        <s v="Man"/>
        <s v="Non-Binary"/>
        <s v="Woman"/>
      </sharedItems>
    </cacheField>
    <cacheField name="[Table1].[Title].[Title]" caption="Title" numFmtId="0" hierarchy="11" level="1">
      <sharedItems containsSemiMixedTypes="0" containsNonDate="0" containsString="0"/>
    </cacheField>
    <cacheField name="[Table1].[Company Tenure].[Company Tenure]" caption="Company Tenure" numFmtId="0" hierarchy="22" level="1">
      <sharedItems containsSemiMixedTypes="0" containsString="0" containsNumber="1" containsInteger="1" minValue="1" maxValue="4" count="3">
        <n v="1"/>
        <n v="2"/>
        <n v="4"/>
      </sharedItems>
      <extLst>
        <ext xmlns:x15="http://schemas.microsoft.com/office/spreadsheetml/2010/11/main" uri="{4F2E5C28-24EA-4eb8-9CBF-B6C8F9C3D259}">
          <x15:cachedUniqueNames>
            <x15:cachedUniqueName index="0" name="[Table1].[Company Tenure].&amp;[1]"/>
            <x15:cachedUniqueName index="1" name="[Table1].[Company Tenure].&amp;[2]"/>
            <x15:cachedUniqueName index="2" name="[Table1].[Company Tenure].&amp;[4]"/>
          </x15:cachedUniqueNames>
        </ext>
      </extLst>
    </cacheField>
    <cacheField name="[Table1].[First Name].[First Name]" caption="First Name" numFmtId="0" hierarchy="2" level="1">
      <sharedItems count="3">
        <s v="Jane"/>
        <s v="Jordan"/>
        <s v="John"/>
      </sharedItems>
    </cacheField>
    <cacheField name="[Measures].[Average of Compa Ratio]" caption="Average of Compa Ratio" numFmtId="0" hierarchy="41" level="32767"/>
  </cacheFields>
  <cacheHierarchies count="63">
    <cacheHierarchy uniqueName="[Table1].[EE ID]" caption="EE ID" attribute="1" defaultMemberUniqueName="[Table1].[EE ID].[All]" allUniqueName="[Table1].[EE ID].[All]" dimensionUniqueName="[Table1]" displayFolder="" count="0" memberValueDatatype="130" unbalanced="0"/>
    <cacheHierarchy uniqueName="[Table1].[Last Name]" caption="Last Name" attribute="1" defaultMemberUniqueName="[Table1].[Last Name].[All]" allUniqueName="[Table1].[Last Name].[All]" dimensionUniqueName="[Table1]" displayFolder="" count="0" memberValueDatatype="130" unbalanced="0"/>
    <cacheHierarchy uniqueName="[Table1].[First Name]" caption="First Name" attribute="1" defaultMemberUniqueName="[Table1].[First Name].[All]" allUniqueName="[Table1].[First Name].[All]" dimensionUniqueName="[Table1]" displayFolder="" count="2" memberValueDatatype="130" unbalanced="0">
      <fieldsUsage count="2">
        <fieldUsage x="-1"/>
        <fieldUsage x="6"/>
      </fieldsUsage>
    </cacheHierarchy>
    <cacheHierarchy uniqueName="[Table1].[Full Name]" caption="Full Name" attribute="1" defaultMemberUniqueName="[Table1].[Full Name].[All]" allUniqueName="[Table1].[Full Name].[All]" dimensionUniqueName="[Table1]" displayFolder="" count="2" memberValueDatatype="130" unbalanced="0"/>
    <cacheHierarchy uniqueName="[Table1].[DOB]" caption="DOB" attribute="1" time="1" defaultMemberUniqueName="[Table1].[DOB].[All]" allUniqueName="[Table1].[DOB].[All]" dimensionUniqueName="[Table1]" displayFolder="" count="0" memberValueDatatype="7" unbalanced="0"/>
    <cacheHierarchy uniqueName="[Table1].[DOH]" caption="DOH" attribute="1" time="1" defaultMemberUniqueName="[Table1].[DOH].[All]" allUniqueName="[Table1].[DOH].[All]" dimensionUniqueName="[Table1]" displayFolder="" count="0" memberValueDatatype="7" unbalanced="0"/>
    <cacheHierarchy uniqueName="[Table1].[Position Effective Date]" caption="Position Effective Date" attribute="1" time="1" defaultMemberUniqueName="[Table1].[Position Effective Date].[All]" allUniqueName="[Table1].[Position Effective Date].[All]" dimensionUniqueName="[Table1]" displayFolder="" count="0" memberValueDatatype="7" unbalanced="0"/>
    <cacheHierarchy uniqueName="[Table1].[Salary]" caption="Salary" attribute="1" defaultMemberUniqueName="[Table1].[Salary].[All]" allUniqueName="[Table1].[Salary].[All]" dimensionUniqueName="[Table1]" displayFolder="" count="0" memberValueDatatype="20" unbalanced="0"/>
    <cacheHierarchy uniqueName="[Table1].[Hourly Rate]" caption="Hourly Rate" attribute="1" defaultMemberUniqueName="[Table1].[Hourly Rate].[All]" allUniqueName="[Table1].[Hourly Rate].[All]" dimensionUniqueName="[Table1]" displayFolder="" count="0" memberValueDatatype="130" unbalanced="0"/>
    <cacheHierarchy uniqueName="[Table1].[Pay Type]" caption="Pay Type" attribute="1" defaultMemberUniqueName="[Table1].[Pay Type].[All]" allUniqueName="[Table1].[Pay Type].[All]" dimensionUniqueName="[Table1]" displayFolder="" count="0" memberValueDatatype="130" unbalanced="0"/>
    <cacheHierarchy uniqueName="[Table1].[Pay Grade]" caption="Pay Grade" attribute="1" defaultMemberUniqueName="[Table1].[Pay Grade].[All]" allUniqueName="[Table1].[Pay Grade].[All]" dimensionUniqueName="[Table1]" displayFolder="" count="0" memberValueDatatype="130" unbalanced="0"/>
    <cacheHierarchy uniqueName="[Table1].[Title]" caption="Title" attribute="1" defaultMemberUniqueName="[Table1].[Title].[All]" allUniqueName="[Table1].[Title].[All]" dimensionUniqueName="[Table1]" displayFolder="" count="2" memberValueDatatype="130" unbalanced="0">
      <fieldsUsage count="2">
        <fieldUsage x="-1"/>
        <fieldUsage x="4"/>
      </fieldsUsage>
    </cacheHierarchy>
    <cacheHierarchy uniqueName="[Table1].[Position Family]" caption="Position Family" attribute="1" defaultMemberUniqueName="[Table1].[Position Family].[All]" allUniqueName="[Table1].[Position Family].[All]" dimensionUniqueName="[Table1]" displayFolder="" count="2" memberValueDatatype="130" unbalanced="0"/>
    <cacheHierarchy uniqueName="[Table1].[Department]" caption="Department" attribute="1" defaultMemberUniqueName="[Table1].[Department].[All]" allUniqueName="[Table1].[Department].[All]" dimensionUniqueName="[Table1]" displayFolder="" count="0" memberValueDatatype="130" unbalanced="0"/>
    <cacheHierarchy uniqueName="[Table1].[Office - City]" caption="Office - City" attribute="1" defaultMemberUniqueName="[Table1].[Office - City].[All]" allUniqueName="[Table1].[Office - City].[All]" dimensionUniqueName="[Table1]" displayFolder="" count="0" memberValueDatatype="130" unbalanced="0"/>
    <cacheHierarchy uniqueName="[Table1].[Office - State]" caption="Office - State" attribute="1" defaultMemberUniqueName="[Table1].[Office - State].[All]" allUniqueName="[Table1].[Office - State].[All]" dimensionUniqueName="[Table1]" displayFolder="" count="0" memberValueDatatype="130" unbalanced="0"/>
    <cacheHierarchy uniqueName="[Table1].[Office - Combined]" caption="Office - Combined" attribute="1" defaultMemberUniqueName="[Table1].[Office - Combined].[All]" allUniqueName="[Table1].[Office - Combined].[All]" dimensionUniqueName="[Table1]" displayFolder="" count="0" memberValueDatatype="130" unbalanced="0"/>
    <cacheHierarchy uniqueName="[Table1].[Gender]" caption="Gender" attribute="1" defaultMemberUniqueName="[Table1].[Gender].[All]" allUniqueName="[Table1].[Gender].[All]" dimensionUniqueName="[Table1]" displayFolder="" count="2" memberValueDatatype="130" unbalanced="0">
      <fieldsUsage count="2">
        <fieldUsage x="-1"/>
        <fieldUsage x="3"/>
      </fieldsUsage>
    </cacheHierarchy>
    <cacheHierarchy uniqueName="[Table1].[Race]" caption="Race" attribute="1" defaultMemberUniqueName="[Table1].[Race].[All]" allUniqueName="[Table1].[Race].[All]" dimensionUniqueName="[Table1]" displayFolder="" count="2" memberValueDatatype="130" unbalanced="0"/>
    <cacheHierarchy uniqueName="[Table1].[Veteran Status]" caption="Veteran Status" attribute="1" defaultMemberUniqueName="[Table1].[Veteran Status].[All]" allUniqueName="[Table1].[Veteran Status].[All]" dimensionUniqueName="[Table1]" displayFolder="" count="0" memberValueDatatype="130" unbalanced="0"/>
    <cacheHierarchy uniqueName="[Table1].[Disability Status]" caption="Disability Status" attribute="1" defaultMemberUniqueName="[Table1].[Disability Status].[All]" allUniqueName="[Table1].[Disability Status].[All]" dimensionUniqueName="[Table1]" displayFolder="" count="0" memberValueDatatype="130" unbalanced="0"/>
    <cacheHierarchy uniqueName="[Table1].[Age]" caption="Age" attribute="1" defaultMemberUniqueName="[Table1].[Age].[All]" allUniqueName="[Table1].[Age].[All]" dimensionUniqueName="[Table1]" displayFolder="" count="0" memberValueDatatype="20" unbalanced="0"/>
    <cacheHierarchy uniqueName="[Table1].[Company Tenure]" caption="Company Tenure" attribute="1" defaultMemberUniqueName="[Table1].[Company Tenure].[All]" allUniqueName="[Table1].[Company Tenure].[All]" dimensionUniqueName="[Table1]" displayFolder="" count="2" memberValueDatatype="20" unbalanced="0">
      <fieldsUsage count="2">
        <fieldUsage x="-1"/>
        <fieldUsage x="5"/>
      </fieldsUsage>
    </cacheHierarchy>
    <cacheHierarchy uniqueName="[Table1].[Position Tenure]" caption="Position Tenure" attribute="1" defaultMemberUniqueName="[Table1].[Position Tenure].[All]" allUniqueName="[Table1].[Position Tenure].[All]" dimensionUniqueName="[Table1]" displayFolder="" count="0" memberValueDatatype="20" unbalanced="0"/>
    <cacheHierarchy uniqueName="[Table1].[Experience in Industry]" caption="Experience in Industry" attribute="1" defaultMemberUniqueName="[Table1].[Experience in Industry].[All]" allUniqueName="[Table1].[Experience in Industry].[All]" dimensionUniqueName="[Table1]" displayFolder="" count="0" memberValueDatatype="130" unbalanced="0"/>
    <cacheHierarchy uniqueName="[Table1].[Performance Rating]" caption="Performance Rating" attribute="1" defaultMemberUniqueName="[Table1].[Performance Rating].[All]" allUniqueName="[Table1].[Performance Rating].[All]" dimensionUniqueName="[Table1]" displayFolder="" count="0" memberValueDatatype="130" unbalanced="0"/>
    <cacheHierarchy uniqueName="[Table1].[Low]" caption="Low" attribute="1" defaultMemberUniqueName="[Table1].[Low].[All]" allUniqueName="[Table1].[Low].[All]" dimensionUniqueName="[Table1]" displayFolder="" count="0" memberValueDatatype="20" unbalanced="0"/>
    <cacheHierarchy uniqueName="[Table1].[Mid]" caption="Mid" attribute="1" defaultMemberUniqueName="[Table1].[Mid].[All]" allUniqueName="[Table1].[Mid].[All]" dimensionUniqueName="[Table1]" displayFolder="" count="0" memberValueDatatype="20" unbalanced="0"/>
    <cacheHierarchy uniqueName="[Table1].[High]" caption="High" attribute="1" defaultMemberUniqueName="[Table1].[High].[All]" allUniqueName="[Table1].[High].[All]" dimensionUniqueName="[Table1]" displayFolder="" count="0" memberValueDatatype="20" unbalanced="0"/>
    <cacheHierarchy uniqueName="[Table1].[Compa Ratio]" caption="Compa Ratio" attribute="1" defaultMemberUniqueName="[Table1].[Compa Ratio].[All]" allUniqueName="[Table1].[Compa Ratio].[All]" dimensionUniqueName="[Table1]" displayFolder="" count="2" memberValueDatatype="5" unbalanced="0"/>
    <cacheHierarchy uniqueName="[Table1].[Within Range?]" caption="Within Range?" attribute="1" defaultMemberUniqueName="[Table1].[Within Range?].[All]" allUniqueName="[Table1].[Within Range?].[All]" dimensionUniqueName="[Table1]" displayFolder="" count="2" memberValueDatatype="130" unbalanced="0"/>
    <cacheHierarchy uniqueName="[Table1].[New Salary]" caption="New Salary" attribute="1" defaultMemberUniqueName="[Table1].[New Salary].[All]" allUniqueName="[Table1].[New Salary].[All]" dimensionUniqueName="[Table1]" displayFolder="" count="0" memberValueDatatype="130" unbalanced="0"/>
    <cacheHierarchy uniqueName="[Table1].[New Hourly Rate]" caption="New Hourly Rate" attribute="1" defaultMemberUniqueName="[Table1].[New Hourly Rate].[All]" allUniqueName="[Table1].[New Hourly Rate].[All]" dimensionUniqueName="[Table1]" displayFolder="" count="0" memberValueDatatype="130" unbalanced="0"/>
    <cacheHierarchy uniqueName="[Table1].[Position Hierarchy]" caption="Position Hierarchy" defaultMemberUniqueName="[Table1].[Position Hierarchy].[All]" allUniqueName="[Table1].[Position Hierarchy].[All]" dimensionUniqueName="[Table1]" displayFolder="" count="4" unbalanced="0">
      <fieldsUsage count="4">
        <fieldUsage x="-1"/>
        <fieldUsage x="0"/>
        <fieldUsage x="1"/>
        <fieldUsage x="2"/>
      </fieldsUsage>
    </cacheHierarchy>
    <cacheHierarchy uniqueName="[Table1].[New Compa Ratio]" caption="New Compa Ratio" attribute="1" defaultMemberUniqueName="[Table1].[New Compa Ratio].[All]" allUniqueName="[Table1].[New Compa Ratio].[All]" dimensionUniqueName="[Table1]" displayFolder="" count="0" memberValueDatatype="20" unbalanced="0"/>
    <cacheHierarchy uniqueName="[Table1].[Custom Slicer #1]" caption="Custom Slicer #1" attribute="1" defaultMemberUniqueName="[Table1].[Custom Slicer #1].[All]" allUniqueName="[Table1].[Custom Slicer #1].[All]" dimensionUniqueName="[Table1]" displayFolder="" count="0" memberValueDatatype="130" unbalanced="0"/>
    <cacheHierarchy uniqueName="[Table1].[Custom Slicer #2]" caption="Custom Slicer #2" attribute="1" defaultMemberUniqueName="[Table1].[Custom Slicer #2].[All]" allUniqueName="[Table1].[Custom Slicer #2].[All]" dimensionUniqueName="[Table1]" displayFolder="" count="0" memberValueDatatype="130" unbalanced="0"/>
    <cacheHierarchy uniqueName="[Table1].[Custom Slicer #3]" caption="Custom Slicer #3" attribute="1" defaultMemberUniqueName="[Table1].[Custom Slicer #3].[All]" allUniqueName="[Table1].[Custom Slicer #3].[All]" dimensionUniqueName="[Table1]" displayFolder="" count="0" memberValueDatatype="130" unbalanced="0"/>
    <cacheHierarchy uniqueName="[Table1].[Custom Slicer #4]" caption="Custom Slicer #4" attribute="1" defaultMemberUniqueName="[Table1].[Custom Slicer #4].[All]" allUniqueName="[Table1].[Custom Slicer #4].[All]" dimensionUniqueName="[Table1]" displayFolder="" count="0" memberValueDatatype="130" unbalanced="0"/>
    <cacheHierarchy uniqueName="[Table1].[Custom Slicer #5]" caption="Custom Slicer #5" attribute="1" defaultMemberUniqueName="[Table1].[Custom Slicer #5].[All]" allUniqueName="[Table1].[Custom Slicer #5].[All]" dimensionUniqueName="[Table1]" displayFolder="" count="0" memberValueDatatype="130" unbalanced="0"/>
    <cacheHierarchy uniqueName="[Measures].[Count of Compa Ratio]" caption="Count of Compa Ratio" measure="1" displayFolder="" measureGroup="Table1" count="0">
      <extLst>
        <ext xmlns:x15="http://schemas.microsoft.com/office/spreadsheetml/2010/11/main" uri="{B97F6D7D-B522-45F9-BDA1-12C45D357490}">
          <x15:cacheHierarchy aggregatedColumn="29"/>
        </ext>
      </extLst>
    </cacheHierarchy>
    <cacheHierarchy uniqueName="[Measures].[Average of Compa Ratio]" caption="Average of Compa Ratio" measure="1" displayFolder="" measureGroup="Table1" count="0" oneField="1">
      <fieldsUsage count="1">
        <fieldUsage x="7"/>
      </fieldsUsage>
      <extLst>
        <ext xmlns:x15="http://schemas.microsoft.com/office/spreadsheetml/2010/11/main" uri="{B97F6D7D-B522-45F9-BDA1-12C45D357490}">
          <x15:cacheHierarchy aggregatedColumn="29"/>
        </ext>
      </extLst>
    </cacheHierarchy>
    <cacheHierarchy uniqueName="[Measures].[Sum of Compa Ratio]" caption="Sum of Compa Ratio" measure="1" displayFolder="" measureGroup="Table1" count="0">
      <extLst>
        <ext xmlns:x15="http://schemas.microsoft.com/office/spreadsheetml/2010/11/main" uri="{B97F6D7D-B522-45F9-BDA1-12C45D357490}">
          <x15:cacheHierarchy aggregatedColumn="29"/>
        </ext>
      </extLst>
    </cacheHierarchy>
    <cacheHierarchy uniqueName="[Measures].[Min of Compa Ratio]" caption="Min of Compa Ratio" measure="1" displayFolder="" measureGroup="Table1" count="0">
      <extLst>
        <ext xmlns:x15="http://schemas.microsoft.com/office/spreadsheetml/2010/11/main" uri="{B97F6D7D-B522-45F9-BDA1-12C45D357490}">
          <x15:cacheHierarchy aggregatedColumn="29"/>
        </ext>
      </extLst>
    </cacheHierarchy>
    <cacheHierarchy uniqueName="[Measures].[Max of Compa Ratio]" caption="Max of Compa Ratio" measure="1" displayFolder="" measureGroup="Table1" count="0">
      <extLst>
        <ext xmlns:x15="http://schemas.microsoft.com/office/spreadsheetml/2010/11/main" uri="{B97F6D7D-B522-45F9-BDA1-12C45D357490}">
          <x15:cacheHierarchy aggregatedColumn="29"/>
        </ext>
      </extLst>
    </cacheHierarchy>
    <cacheHierarchy uniqueName="[Measures].[Sum of Salary]" caption="Sum of Salary" measure="1" displayFolder="" measureGroup="Table1" count="0">
      <extLst>
        <ext xmlns:x15="http://schemas.microsoft.com/office/spreadsheetml/2010/11/main" uri="{B97F6D7D-B522-45F9-BDA1-12C45D357490}">
          <x15:cacheHierarchy aggregatedColumn="7"/>
        </ext>
      </extLst>
    </cacheHierarchy>
    <cacheHierarchy uniqueName="[Measures].[Average of Salary]" caption="Average of Salary" measure="1" displayFolder="" measureGroup="Table1" count="0">
      <extLst>
        <ext xmlns:x15="http://schemas.microsoft.com/office/spreadsheetml/2010/11/main" uri="{B97F6D7D-B522-45F9-BDA1-12C45D357490}">
          <x15:cacheHierarchy aggregatedColumn="7"/>
        </ext>
      </extLst>
    </cacheHierarchy>
    <cacheHierarchy uniqueName="[Measures].[Count of Full Name]" caption="Count of Full Name" measure="1" displayFolder="" measureGroup="Table1" count="0">
      <extLst>
        <ext xmlns:x15="http://schemas.microsoft.com/office/spreadsheetml/2010/11/main" uri="{B97F6D7D-B522-45F9-BDA1-12C45D357490}">
          <x15:cacheHierarchy aggregatedColumn="3"/>
        </ext>
      </extLst>
    </cacheHierarchy>
    <cacheHierarchy uniqueName="[Measures].[Min of Salary]" caption="Min of Salary" measure="1" displayFolder="" measureGroup="Table1" count="0">
      <extLst>
        <ext xmlns:x15="http://schemas.microsoft.com/office/spreadsheetml/2010/11/main" uri="{B97F6D7D-B522-45F9-BDA1-12C45D357490}">
          <x15:cacheHierarchy aggregatedColumn="7"/>
        </ext>
      </extLst>
    </cacheHierarchy>
    <cacheHierarchy uniqueName="[Measures].[Max of Salary]" caption="Max of Salary" measure="1" displayFolder="" measureGroup="Table1" count="0">
      <extLst>
        <ext xmlns:x15="http://schemas.microsoft.com/office/spreadsheetml/2010/11/main" uri="{B97F6D7D-B522-45F9-BDA1-12C45D357490}">
          <x15:cacheHierarchy aggregatedColumn="7"/>
        </ext>
      </extLst>
    </cacheHierarchy>
    <cacheHierarchy uniqueName="[Measures].[Sum of Position Tenure]" caption="Sum of Position Tenure" measure="1" displayFolder="" measureGroup="Table1" count="0">
      <extLst>
        <ext xmlns:x15="http://schemas.microsoft.com/office/spreadsheetml/2010/11/main" uri="{B97F6D7D-B522-45F9-BDA1-12C45D357490}">
          <x15:cacheHierarchy aggregatedColumn="23"/>
        </ext>
      </extLst>
    </cacheHierarchy>
    <cacheHierarchy uniqueName="[Measures].[Sum of Company Tenure]" caption="Sum of Company Tenure" measure="1" displayFolder="" measureGroup="Table1" count="0">
      <extLst>
        <ext xmlns:x15="http://schemas.microsoft.com/office/spreadsheetml/2010/11/main" uri="{B97F6D7D-B522-45F9-BDA1-12C45D357490}">
          <x15:cacheHierarchy aggregatedColumn="22"/>
        </ext>
      </extLst>
    </cacheHierarchy>
    <cacheHierarchy uniqueName="[Measures].[Average of Position Tenure]" caption="Average of Position Tenure" measure="1" displayFolder="" measureGroup="Table1" count="0">
      <extLst>
        <ext xmlns:x15="http://schemas.microsoft.com/office/spreadsheetml/2010/11/main" uri="{B97F6D7D-B522-45F9-BDA1-12C45D357490}">
          <x15:cacheHierarchy aggregatedColumn="23"/>
        </ext>
      </extLst>
    </cacheHierarchy>
    <cacheHierarchy uniqueName="[Measures].[Average of Company Tenure]" caption="Average of Company Tenure" measure="1" displayFolder="" measureGroup="Table1" count="0">
      <extLst>
        <ext xmlns:x15="http://schemas.microsoft.com/office/spreadsheetml/2010/11/main" uri="{B97F6D7D-B522-45F9-BDA1-12C45D357490}">
          <x15:cacheHierarchy aggregatedColumn="22"/>
        </ext>
      </extLst>
    </cacheHierarchy>
    <cacheHierarchy uniqueName="[Measures].[Count of Title]" caption="Count of Title" measure="1" displayFolder="" measureGroup="Table1" count="0">
      <extLst>
        <ext xmlns:x15="http://schemas.microsoft.com/office/spreadsheetml/2010/11/main" uri="{B97F6D7D-B522-45F9-BDA1-12C45D357490}">
          <x15:cacheHierarchy aggregatedColumn="11"/>
        </ext>
      </extLst>
    </cacheHierarchy>
    <cacheHierarchy uniqueName="[Measures].[Sum of Low]" caption="Sum of Low" measure="1" displayFolder="" measureGroup="Table1" count="0">
      <extLst>
        <ext xmlns:x15="http://schemas.microsoft.com/office/spreadsheetml/2010/11/main" uri="{B97F6D7D-B522-45F9-BDA1-12C45D357490}">
          <x15:cacheHierarchy aggregatedColumn="26"/>
        </ext>
      </extLst>
    </cacheHierarchy>
    <cacheHierarchy uniqueName="[Measures].[Min of Low]" caption="Min of Low" measure="1" displayFolder="" measureGroup="Table1" count="0">
      <extLst>
        <ext xmlns:x15="http://schemas.microsoft.com/office/spreadsheetml/2010/11/main" uri="{B97F6D7D-B522-45F9-BDA1-12C45D357490}">
          <x15:cacheHierarchy aggregatedColumn="26"/>
        </ext>
      </extLst>
    </cacheHierarchy>
    <cacheHierarchy uniqueName="[Measures].[Sum of High]" caption="Sum of High" measure="1" displayFolder="" measureGroup="Table1" count="0">
      <extLst>
        <ext xmlns:x15="http://schemas.microsoft.com/office/spreadsheetml/2010/11/main" uri="{B97F6D7D-B522-45F9-BDA1-12C45D357490}">
          <x15:cacheHierarchy aggregatedColumn="28"/>
        </ext>
      </extLst>
    </cacheHierarchy>
    <cacheHierarchy uniqueName="[Measures].[Average of High]" caption="Average of High" measure="1" displayFolder="" measureGroup="Table1" count="0">
      <extLst>
        <ext xmlns:x15="http://schemas.microsoft.com/office/spreadsheetml/2010/11/main" uri="{B97F6D7D-B522-45F9-BDA1-12C45D357490}">
          <x15:cacheHierarchy aggregatedColumn="28"/>
        </ext>
      </extLst>
    </cacheHierarchy>
    <cacheHierarchy uniqueName="[Measures].[Average of Low]" caption="Average of Low" measure="1" displayFolder="" measureGroup="Table1" count="0">
      <extLst>
        <ext xmlns:x15="http://schemas.microsoft.com/office/spreadsheetml/2010/11/main" uri="{B97F6D7D-B522-45F9-BDA1-12C45D357490}">
          <x15:cacheHierarchy aggregatedColumn="26"/>
        </ext>
      </extLst>
    </cacheHierarchy>
    <cacheHierarchy uniqueName="[Measures].[Max of High]" caption="Max of High" measure="1" displayFolder="" measureGroup="Table1" count="0">
      <extLst>
        <ext xmlns:x15="http://schemas.microsoft.com/office/spreadsheetml/2010/11/main" uri="{B97F6D7D-B522-45F9-BDA1-12C45D357490}">
          <x15:cacheHierarchy aggregatedColumn="28"/>
        </ext>
      </extLst>
    </cacheHierarchy>
    <cacheHierarchy uniqueName="[Measures].[__XL_Count Table1]" caption="__XL_Count Table1" measure="1" displayFolder="" measureGroup="Table1" count="0" hidden="1"/>
    <cacheHierarchy uniqueName="[Measures].[__No measures defined]" caption="__No measures defined" measure="1" displayFolder="" count="0" hidden="1"/>
  </cacheHierarchies>
  <kpis count="0"/>
  <dimensions count="2">
    <dimension measure="1" name="Measures" uniqueName="[Measures]" caption="Measures"/>
    <dimension name="Table1" uniqueName="[Table1]" caption="Table1"/>
  </dimensions>
  <measureGroups count="1">
    <measureGroup name="Table1" caption="Table1"/>
  </measureGroups>
  <maps count="1">
    <map measureGroup="0" dimension="1"/>
  </maps>
  <extLst>
    <ext xmlns:x14="http://schemas.microsoft.com/office/spreadsheetml/2009/9/main" uri="{725AE2AE-9491-48be-B2B4-4EB974FC3084}">
      <x14:pivotCacheDefinition pivotCacheId="556595348" supportSubqueryNonVisual="1" supportSubqueryCalcMem="1" supportAddCalcMems="1"/>
    </ext>
    <ext xmlns:x15="http://schemas.microsoft.com/office/spreadsheetml/2010/11/main" uri="{ABF5C744-AB39-4b91-8756-CFA1BBC848D5}">
      <x15:pivotCacheIdVersion cacheIdSupportedVersion="6" cacheIdCreatedVersion="7"/>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687B854-1E1C-455A-88D7-1A45087B62F8}" name="PivotChartTable9" cacheId="150" applyNumberFormats="0" applyBorderFormats="0" applyFontFormats="0" applyPatternFormats="0" applyAlignmentFormats="0" applyWidthHeightFormats="1" dataCaption="Values" updatedVersion="7" minRefreshableVersion="3" useAutoFormatting="1" subtotalHiddenItems="1" itemPrintTitles="1" createdVersion="5" indent="0" outline="1" outlineData="1" multipleFieldFilters="0" chartFormat="7">
  <location ref="A1:D5" firstHeaderRow="0" firstDataRow="1" firstDataCol="1"/>
  <pivotFields count="8">
    <pivotField allDrilled="1" subtotalTop="0" showAll="0" dataSourceSort="1" defaultSubtotal="0">
      <items count="13">
        <item s="1" c="1" x="0"/>
        <item s="1" c="1" x="1"/>
        <item s="1" c="1" x="2"/>
        <item s="1" c="1" x="3"/>
        <item s="1" c="1" x="4"/>
        <item s="1" c="1" x="5"/>
        <item s="1" c="1" x="6"/>
        <item s="1" c="1" x="7"/>
        <item s="1" c="1" x="8"/>
        <item s="1" c="1" x="9"/>
        <item s="1" c="1" x="10"/>
        <item s="1" c="1" x="11"/>
        <item s="1" c="1" x="12"/>
      </items>
    </pivotField>
    <pivotField subtotalTop="0" showAll="0" dataSourceSort="1" defaultSubtotal="0"/>
    <pivotField subtotalTop="0" showAll="0" dataSourceSort="1" defaultSubtotal="0"/>
    <pivotField axis="axisRow" allDrilled="1" subtotalTop="0" showAll="0" dataSourceSort="1" defaultSubtotal="0">
      <items count="3">
        <item x="0" e="0"/>
        <item x="1" e="0"/>
        <item x="2" e="0"/>
      </items>
    </pivotField>
    <pivotField dataField="1" subtotalTop="0" showAll="0" defaultSubtotal="0"/>
    <pivotField dataField="1" subtotalTop="0" showAll="0" defaultSubtotal="0"/>
    <pivotField dataField="1" subtotalTop="0" showAll="0" defaultSubtotal="0"/>
    <pivotField axis="axisRow" allDrilled="1" subtotalTop="0" showAll="0" dataSourceSort="1" defaultSubtotal="0" defaultAttributeDrillState="1">
      <items count="2">
        <item x="0"/>
        <item x="1"/>
      </items>
    </pivotField>
  </pivotFields>
  <rowFields count="2">
    <field x="3"/>
    <field x="7"/>
  </rowFields>
  <rowItems count="4">
    <i>
      <x/>
    </i>
    <i>
      <x v="1"/>
    </i>
    <i>
      <x v="2"/>
    </i>
    <i t="grand">
      <x/>
    </i>
  </rowItems>
  <colFields count="1">
    <field x="-2"/>
  </colFields>
  <colItems count="3">
    <i>
      <x/>
    </i>
    <i i="1">
      <x v="1"/>
    </i>
    <i i="2">
      <x v="2"/>
    </i>
  </colItems>
  <dataFields count="3">
    <dataField name="Suggested Max" fld="6" subtotal="max" baseField="3" baseItem="0"/>
    <dataField name="Average Salary" fld="4" subtotal="average" baseField="0" baseItem="0"/>
    <dataField name="Suggested Min" fld="5" subtotal="min" baseField="0" baseItem="0"/>
  </dataFields>
  <chartFormats count="5">
    <chartFormat chart="2" format="22" series="1">
      <pivotArea type="data" outline="0" fieldPosition="0">
        <references count="1">
          <reference field="4294967294" count="1" selected="0">
            <x v="1"/>
          </reference>
        </references>
      </pivotArea>
    </chartFormat>
    <chartFormat chart="5" format="25" series="1">
      <pivotArea type="data" outline="0" fieldPosition="0">
        <references count="1">
          <reference field="4294967294" count="1" selected="0">
            <x v="1"/>
          </reference>
        </references>
      </pivotArea>
    </chartFormat>
    <chartFormat chart="6" format="28" series="1">
      <pivotArea type="data" outline="0" fieldPosition="0">
        <references count="1">
          <reference field="4294967294" count="1" selected="0">
            <x v="1"/>
          </reference>
        </references>
      </pivotArea>
    </chartFormat>
    <chartFormat chart="6" format="30" series="1">
      <pivotArea type="data" outline="0" fieldPosition="0">
        <references count="1">
          <reference field="4294967294" count="1" selected="0">
            <x v="2"/>
          </reference>
        </references>
      </pivotArea>
    </chartFormat>
    <chartFormat chart="6" format="31" series="1">
      <pivotArea type="data" outline="0" fieldPosition="0">
        <references count="1">
          <reference field="4294967294" count="1" selected="0">
            <x v="0"/>
          </reference>
        </references>
      </pivotArea>
    </chartFormat>
  </chartFormats>
  <pivotHierarchies count="63">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multipleItemSelectionAllowed="1" dragToData="1"/>
    <pivotHierarchy multipleItemSelectionAllowed="1"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pivotHierarchy dragToData="1"/>
    <pivotHierarchy dragToData="1"/>
    <pivotHierarchy dragToData="1"/>
    <pivotHierarchy dragToData="1"/>
    <pivotHierarchy dragToData="1"/>
    <pivotHierarchy dragToData="1"/>
    <pivotHierarchy dragToData="1"/>
    <pivotHierarchy dragToData="1" caption="Average of Compa Ratio"/>
    <pivotHierarchy dragToData="1"/>
    <pivotHierarchy dragToData="1" caption="Min of Compa Ratio"/>
    <pivotHierarchy dragToData="1" caption="Max of Compa Ratio"/>
    <pivotHierarchy dragToData="1"/>
    <pivotHierarchy dragToData="1" caption="Average Salary"/>
    <pivotHierarchy dragToData="1"/>
    <pivotHierarchy dragToData="1" caption="Min Salary"/>
    <pivotHierarchy dragToData="1" caption="Max Salary"/>
    <pivotHierarchy dragToData="1"/>
    <pivotHierarchy dragToData="1"/>
    <pivotHierarchy dragToData="1"/>
    <pivotHierarchy dragToData="1"/>
    <pivotHierarchy dragToData="1"/>
    <pivotHierarchy dragToData="1" caption="Low Range"/>
    <pivotHierarchy dragToData="1" caption="Suggested Min"/>
    <pivotHierarchy dragToData="1"/>
    <pivotHierarchy dragToData="1" caption="Suggested Max"/>
    <pivotHierarchy dragToData="1"/>
    <pivotHierarchy dragToData="1" caption="Suggested Max"/>
    <pivotHierarchy dragToRow="0" dragToCol="0" dragToPage="0" dragToData="1"/>
    <pivotHierarchy dragToRow="0" dragToCol="0" dragToPage="0" dragToData="1"/>
  </pivotHierarchies>
  <rowHierarchiesUsage count="2">
    <rowHierarchyUsage hierarchyUsage="17"/>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C510F80B-63DE-4267-81D5-13C33094786E}">
      <x15:pivotTableServerFormats count="1">
        <x15:serverFormat format="\$#,0;(\$#,0);\$#,0"/>
      </x15:pivotTableServerFormats>
    </ext>
    <ext xmlns:x15="http://schemas.microsoft.com/office/spreadsheetml/2010/11/main" uri="{44433962-1CF7-4059-B4EE-95C3D5FFCF73}">
      <x15:pivotTableData rowCount="4" columnCount="3" cacheId="1593054106">
        <x15:pivotRow count="3">
          <x15:c>
            <x15:v>60000</x15:v>
            <x15:x in="0"/>
          </x15:c>
          <x15:c>
            <x15:v>50000</x15:v>
            <x15:x in="0"/>
          </x15:c>
          <x15:c>
            <x15:v>40000</x15:v>
            <x15:x in="0"/>
          </x15:c>
        </x15:pivotRow>
        <x15:pivotRow count="3">
          <x15:c>
            <x15:v>60000</x15:v>
            <x15:x in="0"/>
          </x15:c>
          <x15:c>
            <x15:v>58000</x15:v>
            <x15:x in="0"/>
          </x15:c>
          <x15:c>
            <x15:v>40000</x15:v>
            <x15:x in="0"/>
          </x15:c>
        </x15:pivotRow>
        <x15:pivotRow count="3">
          <x15:c>
            <x15:v>60000</x15:v>
            <x15:x in="0"/>
          </x15:c>
          <x15:c>
            <x15:v>55000</x15:v>
            <x15:x in="0"/>
          </x15:c>
          <x15:c>
            <x15:v>40000</x15:v>
            <x15:x in="0"/>
          </x15:c>
        </x15:pivotRow>
        <x15:pivotRow count="3">
          <x15:c>
            <x15:v>60000</x15:v>
            <x15:x in="0"/>
          </x15:c>
          <x15:c>
            <x15:v>54333.333333333336</x15:v>
            <x15:x in="0"/>
          </x15:c>
          <x15:c>
            <x15:v>40000</x15:v>
            <x15:x in="0"/>
          </x15:c>
        </x15:pivotRow>
      </x15:pivotTableData>
    </ext>
    <ext xmlns:x15="http://schemas.microsoft.com/office/spreadsheetml/2010/11/main" uri="{E67621CE-5B39-4880-91FE-76760E9C1902}">
      <x15:pivotTableUISettings>
        <x15:activeTabTopLevelEntity name="[Table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687B854-1E1C-455A-88D7-1A45087B62F8}" name="PivotChartTable2" cacheId="169" applyNumberFormats="0" applyBorderFormats="0" applyFontFormats="0" applyPatternFormats="0" applyAlignmentFormats="0" applyWidthHeightFormats="1" dataCaption="Values" updatedVersion="7" minRefreshableVersion="3" useAutoFormatting="1" subtotalHiddenItems="1" itemPrintTitles="1" createdVersion="5" indent="0" outline="1" outlineData="1" multipleFieldFilters="0" chartFormat="1">
  <location ref="A3:E11" firstHeaderRow="1" firstDataRow="2" firstDataCol="1" rowPageCount="1" colPageCount="1"/>
  <pivotFields count="8">
    <pivotField allDrilled="1" subtotalTop="0" showAll="0" dataSourceSort="1" defaultSubtotal="0">
      <items count="13">
        <item s="1" c="1" x="0"/>
        <item s="1" c="1" x="1"/>
        <item s="1" c="1" x="2"/>
        <item s="1" c="1" x="3"/>
        <item s="1" c="1" x="4"/>
        <item s="1" c="1" x="5"/>
        <item s="1" c="1" x="6"/>
        <item s="1" c="1" x="7"/>
        <item s="1" c="1" x="8"/>
        <item s="1" c="1" x="9"/>
        <item s="1" c="1" x="10"/>
        <item s="1" c="1" x="11"/>
        <item s="1" c="1" x="12"/>
      </items>
    </pivotField>
    <pivotField subtotalTop="0" showAll="0" dataSourceSort="1" defaultSubtotal="0"/>
    <pivotField subtotalTop="0" showAll="0" dataSourceSort="1" defaultSubtotal="0"/>
    <pivotField axis="axisCol" allDrilled="1" subtotalTop="0" showAll="0" dataSourceSort="1" defaultSubtotal="0" defaultAttributeDrillState="1">
      <items count="3">
        <item x="0"/>
        <item x="1"/>
        <item x="2"/>
      </items>
    </pivotField>
    <pivotField axis="axisPage" allDrilled="1" subtotalTop="0" showAll="0" dataSourceSort="1" defaultSubtotal="0" defaultAttributeDrillState="1"/>
    <pivotField axis="axisRow" allDrilled="1" subtotalTop="0" showAll="0" dataSourceSort="1" defaultSubtotal="0" defaultAttributeDrillState="1">
      <items count="3">
        <item x="0"/>
        <item x="1"/>
        <item x="2"/>
      </items>
    </pivotField>
    <pivotField axis="axisRow" allDrilled="1" subtotalTop="0" showAll="0" dataSourceSort="1" defaultSubtotal="0" defaultAttributeDrillState="1">
      <items count="3">
        <item x="0"/>
        <item x="1"/>
        <item x="2"/>
      </items>
    </pivotField>
    <pivotField dataField="1" subtotalTop="0" showAll="0" defaultSubtotal="0"/>
  </pivotFields>
  <rowFields count="2">
    <field x="5"/>
    <field x="6"/>
  </rowFields>
  <rowItems count="7">
    <i>
      <x/>
    </i>
    <i r="1">
      <x/>
    </i>
    <i>
      <x v="1"/>
    </i>
    <i r="1">
      <x v="1"/>
    </i>
    <i>
      <x v="2"/>
    </i>
    <i r="1">
      <x v="2"/>
    </i>
    <i t="grand">
      <x/>
    </i>
  </rowItems>
  <colFields count="1">
    <field x="3"/>
  </colFields>
  <colItems count="4">
    <i>
      <x/>
    </i>
    <i>
      <x v="1"/>
    </i>
    <i>
      <x v="2"/>
    </i>
    <i t="grand">
      <x/>
    </i>
  </colItems>
  <pageFields count="1">
    <pageField fld="4" hier="11" name="[Table1].[Title].[All]" cap="All"/>
  </pageFields>
  <dataFields count="1">
    <dataField name="Average of Compa Ratio" fld="7" subtotal="average" baseField="5" baseItem="1"/>
  </dataFields>
  <chartFormats count="6">
    <chartFormat chart="0" format="10" series="1">
      <pivotArea type="data" outline="0" fieldPosition="0">
        <references count="1">
          <reference field="3" count="1" selected="0">
            <x v="2"/>
          </reference>
        </references>
      </pivotArea>
    </chartFormat>
    <chartFormat chart="0" format="11" series="1">
      <pivotArea type="data" outline="0" fieldPosition="0">
        <references count="1">
          <reference field="3" count="1" selected="0">
            <x v="0"/>
          </reference>
        </references>
      </pivotArea>
    </chartFormat>
    <chartFormat chart="0" format="12" series="1">
      <pivotArea type="data" outline="0" fieldPosition="0">
        <references count="1">
          <reference field="3" count="1" selected="0">
            <x v="1"/>
          </reference>
        </references>
      </pivotArea>
    </chartFormat>
    <chartFormat chart="0" format="13" series="1">
      <pivotArea type="data" outline="0" fieldPosition="0">
        <references count="2">
          <reference field="4294967294" count="1" selected="0">
            <x v="0"/>
          </reference>
          <reference field="3" count="1" selected="0">
            <x v="0"/>
          </reference>
        </references>
      </pivotArea>
    </chartFormat>
    <chartFormat chart="0" format="14" series="1">
      <pivotArea type="data" outline="0" fieldPosition="0">
        <references count="2">
          <reference field="4294967294" count="1" selected="0">
            <x v="0"/>
          </reference>
          <reference field="3" count="1" selected="0">
            <x v="1"/>
          </reference>
        </references>
      </pivotArea>
    </chartFormat>
    <chartFormat chart="0" format="15" series="1">
      <pivotArea type="data" outline="0" fieldPosition="0">
        <references count="2">
          <reference field="4294967294" count="1" selected="0">
            <x v="0"/>
          </reference>
          <reference field="3" count="1" selected="0">
            <x v="2"/>
          </reference>
        </references>
      </pivotArea>
    </chartFormat>
  </chartFormats>
  <pivotHierarchies count="63">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pivotHierarchy dragToData="1"/>
    <pivotHierarchy dragToData="1"/>
    <pivotHierarchy dragToData="1"/>
    <pivotHierarchy dragToData="1"/>
    <pivotHierarchy dragToData="1"/>
    <pivotHierarchy dragToData="1"/>
    <pivotHierarchy dragToData="1"/>
    <pivotHierarchy dragToData="1" caption="Average of Compa Ratio"/>
    <pivotHierarchy dragToData="1"/>
    <pivotHierarchy dragToData="1" caption="Min Compa Ratio"/>
    <pivotHierarchy dragToData="1" caption="Max Compa Ratio"/>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ies>
  <rowHierarchiesUsage count="2">
    <rowHierarchyUsage hierarchyUsage="22"/>
    <rowHierarchyUsage hierarchyUsage="2"/>
  </rowHierarchiesUsage>
  <colHierarchiesUsage count="1">
    <colHierarchyUsage hierarchyUsage="17"/>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C510F80B-63DE-4267-81D5-13C33094786E}">
      <x15:pivotTableServerFormats count="1">
        <x15:serverFormat format="#,0.00"/>
      </x15:pivotTableServerFormats>
    </ext>
    <ext xmlns:x15="http://schemas.microsoft.com/office/spreadsheetml/2010/11/main" uri="{44433962-1CF7-4059-B4EE-95C3D5FFCF73}">
      <x15:pivotTableData rowCount="7" columnCount="4" cacheId="556595348">
        <x15:pivotRow count="4">
          <x15:c t="e">
            <x15:v/>
          </x15:c>
          <x15:c t="e">
            <x15:v/>
          </x15:c>
          <x15:c t="e">
            <x15:v/>
          </x15:c>
          <x15:c t="e">
            <x15:v/>
          </x15:c>
        </x15:pivotRow>
        <x15:pivotRow count="4">
          <x15:c t="e">
            <x15:v/>
            <x15:x in="0"/>
          </x15:c>
          <x15:c t="e">
            <x15:v/>
            <x15:x in="0"/>
          </x15:c>
          <x15:c>
            <x15:v>1.1000000000000001</x15:v>
            <x15:x in="0"/>
          </x15:c>
          <x15:c>
            <x15:v>1.1000000000000001</x15:v>
            <x15:x in="0"/>
          </x15:c>
        </x15:pivotRow>
        <x15:pivotRow count="4">
          <x15:c t="e">
            <x15:v/>
          </x15:c>
          <x15:c t="e">
            <x15:v/>
          </x15:c>
          <x15:c t="e">
            <x15:v/>
          </x15:c>
          <x15:c t="e">
            <x15:v/>
          </x15:c>
        </x15:pivotRow>
        <x15:pivotRow count="4">
          <x15:c t="e">
            <x15:v/>
            <x15:x in="0"/>
          </x15:c>
          <x15:c>
            <x15:v>1.1599999999999999</x15:v>
            <x15:x in="0"/>
          </x15:c>
          <x15:c t="e">
            <x15:v/>
            <x15:x in="0"/>
          </x15:c>
          <x15:c>
            <x15:v>1.1599999999999999</x15:v>
            <x15:x in="0"/>
          </x15:c>
        </x15:pivotRow>
        <x15:pivotRow count="4">
          <x15:c t="e">
            <x15:v/>
          </x15:c>
          <x15:c t="e">
            <x15:v/>
          </x15:c>
          <x15:c t="e">
            <x15:v/>
          </x15:c>
          <x15:c t="e">
            <x15:v/>
          </x15:c>
        </x15:pivotRow>
        <x15:pivotRow count="4">
          <x15:c>
            <x15:v>1</x15:v>
            <x15:x in="0"/>
          </x15:c>
          <x15:c t="e">
            <x15:v/>
            <x15:x in="0"/>
          </x15:c>
          <x15:c t="e">
            <x15:v/>
            <x15:x in="0"/>
          </x15:c>
          <x15:c>
            <x15:v>1</x15:v>
            <x15:x in="0"/>
          </x15:c>
        </x15:pivotRow>
        <x15:pivotRow count="4">
          <x15:c>
            <x15:v>1</x15:v>
            <x15:x in="0"/>
          </x15:c>
          <x15:c>
            <x15:v>1.1599999999999999</x15:v>
            <x15:x in="0"/>
          </x15:c>
          <x15:c>
            <x15:v>1.1000000000000001</x15:v>
            <x15:x in="0"/>
          </x15:c>
          <x15:c>
            <x15:v>1.0866666666666667</x15:v>
            <x15:x in="0"/>
          </x15:c>
        </x15:pivotRow>
      </x15:pivotTableData>
    </ext>
    <ext xmlns:x15="http://schemas.microsoft.com/office/spreadsheetml/2010/11/main" uri="{E67621CE-5B39-4880-91FE-76760E9C1902}">
      <x15:pivotTableUISettings>
        <x15:activeTabTopLevelEntity name="[Table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687B854-1E1C-455A-88D7-1A45087B62F8}" name="PivotChartTable6" cacheId="153" applyNumberFormats="0" applyBorderFormats="0" applyFontFormats="0" applyPatternFormats="0" applyAlignmentFormats="0" applyWidthHeightFormats="1" dataCaption="Values" updatedVersion="7" minRefreshableVersion="3" useAutoFormatting="1" subtotalHiddenItems="1" itemPrintTitles="1" createdVersion="5" indent="0" outline="1" outlineData="1" multipleFieldFilters="0" chartFormat="6">
  <location ref="A1:D5" firstHeaderRow="0" firstDataRow="1" firstDataCol="1"/>
  <pivotFields count="8">
    <pivotField allDrilled="1" subtotalTop="0" showAll="0" dataSourceSort="1" defaultSubtotal="0">
      <items count="13">
        <item s="1" c="1" x="0"/>
        <item s="1" c="1" x="1"/>
        <item s="1" c="1" x="2"/>
        <item s="1" c="1" x="3"/>
        <item s="1" c="1" x="4"/>
        <item s="1" c="1" x="5"/>
        <item s="1" c="1" x="6"/>
        <item s="1" c="1" x="7"/>
        <item s="1" c="1" x="8"/>
        <item s="1" c="1" x="9"/>
        <item s="1" c="1" x="10"/>
        <item s="1" c="1" x="11"/>
        <item s="1" c="1" x="12"/>
      </items>
    </pivotField>
    <pivotField subtotalTop="0" showAll="0" dataSourceSort="1" defaultSubtotal="0"/>
    <pivotField subtotalTop="0" showAll="0" dataSourceSort="1" defaultSubtotal="0"/>
    <pivotField axis="axisRow" allDrilled="1" subtotalTop="0" showAll="0" dataSourceSort="1" defaultSubtotal="0">
      <items count="3">
        <item x="0" e="0"/>
        <item x="1" e="0"/>
        <item x="2" e="0"/>
      </items>
    </pivotField>
    <pivotField dataField="1" subtotalTop="0" showAll="0" defaultSubtotal="0"/>
    <pivotField dataField="1" subtotalTop="0" showAll="0" defaultSubtotal="0"/>
    <pivotField dataField="1" subtotalTop="0" showAll="0" defaultSubtotal="0"/>
    <pivotField axis="axisRow" allDrilled="1" subtotalTop="0" showAll="0" dataSourceSort="1" defaultSubtotal="0" defaultAttributeDrillState="1">
      <items count="2">
        <item x="0"/>
        <item x="1"/>
      </items>
    </pivotField>
  </pivotFields>
  <rowFields count="2">
    <field x="3"/>
    <field x="7"/>
  </rowFields>
  <rowItems count="4">
    <i>
      <x/>
    </i>
    <i>
      <x v="1"/>
    </i>
    <i>
      <x v="2"/>
    </i>
    <i t="grand">
      <x/>
    </i>
  </rowItems>
  <colFields count="1">
    <field x="-2"/>
  </colFields>
  <colItems count="3">
    <i>
      <x/>
    </i>
    <i i="1">
      <x v="1"/>
    </i>
    <i i="2">
      <x v="2"/>
    </i>
  </colItems>
  <dataFields count="3">
    <dataField name="Max Salary" fld="6" subtotal="max" baseField="0" baseItem="0"/>
    <dataField name="Average Salary" fld="5" subtotal="average" baseField="0" baseItem="0"/>
    <dataField name="Min Salary" fld="4" subtotal="min" baseField="0" baseItem="0"/>
  </dataFields>
  <chartFormats count="3">
    <chartFormat chart="2" format="21" series="1">
      <pivotArea type="data" outline="0" fieldPosition="0">
        <references count="1">
          <reference field="4294967294" count="1" selected="0">
            <x v="2"/>
          </reference>
        </references>
      </pivotArea>
    </chartFormat>
    <chartFormat chart="2" format="22" series="1">
      <pivotArea type="data" outline="0" fieldPosition="0">
        <references count="1">
          <reference field="4294967294" count="1" selected="0">
            <x v="1"/>
          </reference>
        </references>
      </pivotArea>
    </chartFormat>
    <chartFormat chart="2" format="23" series="1">
      <pivotArea type="data" outline="0" fieldPosition="0">
        <references count="1">
          <reference field="4294967294" count="1" selected="0">
            <x v="0"/>
          </reference>
        </references>
      </pivotArea>
    </chartFormat>
  </chartFormats>
  <pivotHierarchies count="63">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pivotHierarchy dragToData="1"/>
    <pivotHierarchy dragToData="1"/>
    <pivotHierarchy dragToData="1"/>
    <pivotHierarchy dragToData="1"/>
    <pivotHierarchy dragToData="1"/>
    <pivotHierarchy dragToData="1"/>
    <pivotHierarchy dragToData="1"/>
    <pivotHierarchy dragToData="1" caption="Average of Compa Ratio"/>
    <pivotHierarchy dragToData="1"/>
    <pivotHierarchy dragToData="1" caption="Min of Compa Ratio"/>
    <pivotHierarchy dragToData="1" caption="Max of Compa Ratio"/>
    <pivotHierarchy dragToData="1"/>
    <pivotHierarchy dragToData="1" caption="Average Salary"/>
    <pivotHierarchy dragToData="1"/>
    <pivotHierarchy dragToData="1" caption="Min Salary"/>
    <pivotHierarchy dragToData="1" caption="Max Salar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ies>
  <rowHierarchiesUsage count="2">
    <rowHierarchyUsage hierarchyUsage="17"/>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C510F80B-63DE-4267-81D5-13C33094786E}">
      <x15:pivotTableServerFormats count="1">
        <x15:serverFormat format="\$#,0;(\$#,0);\$#,0"/>
      </x15:pivotTableServerFormats>
    </ext>
    <ext xmlns:x15="http://schemas.microsoft.com/office/spreadsheetml/2010/11/main" uri="{44433962-1CF7-4059-B4EE-95C3D5FFCF73}">
      <x15:pivotTableData rowCount="4" columnCount="3" cacheId="580819854">
        <x15:pivotRow count="3">
          <x15:c>
            <x15:v>50000</x15:v>
            <x15:x in="0"/>
          </x15:c>
          <x15:c>
            <x15:v>50000</x15:v>
            <x15:x in="0"/>
          </x15:c>
          <x15:c>
            <x15:v>50000</x15:v>
            <x15:x in="0"/>
          </x15:c>
        </x15:pivotRow>
        <x15:pivotRow count="3">
          <x15:c>
            <x15:v>58000</x15:v>
            <x15:x in="0"/>
          </x15:c>
          <x15:c>
            <x15:v>58000</x15:v>
            <x15:x in="0"/>
          </x15:c>
          <x15:c>
            <x15:v>58000</x15:v>
            <x15:x in="0"/>
          </x15:c>
        </x15:pivotRow>
        <x15:pivotRow count="3">
          <x15:c>
            <x15:v>55000</x15:v>
            <x15:x in="0"/>
          </x15:c>
          <x15:c>
            <x15:v>55000</x15:v>
            <x15:x in="0"/>
          </x15:c>
          <x15:c>
            <x15:v>55000</x15:v>
            <x15:x in="0"/>
          </x15:c>
        </x15:pivotRow>
        <x15:pivotRow count="3">
          <x15:c>
            <x15:v>58000</x15:v>
            <x15:x in="0"/>
          </x15:c>
          <x15:c>
            <x15:v>54333.333333333336</x15:v>
            <x15:x in="0"/>
          </x15:c>
          <x15:c>
            <x15:v>50000</x15:v>
            <x15:x in="0"/>
          </x15:c>
        </x15:pivotRow>
      </x15:pivotTableData>
    </ext>
    <ext xmlns:x15="http://schemas.microsoft.com/office/spreadsheetml/2010/11/main" uri="{E67621CE-5B39-4880-91FE-76760E9C1902}">
      <x15:pivotTableUISettings>
        <x15:activeTabTopLevelEntity name="[Table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853D01E-349D-41C6-B8ED-CE6715D8B60A}" name="PivotTable3" cacheId="144" applyNumberFormats="0" applyBorderFormats="0" applyFontFormats="0" applyPatternFormats="0" applyAlignmentFormats="0" applyWidthHeightFormats="1" dataCaption="Values" showError="1" tag="d17f6860-d011-4607-8be6-50e5aa8191ce" updatedVersion="7" minRefreshableVersion="3" subtotalHiddenItems="1" itemPrintTitles="1" createdVersion="6" indent="0" compact="0" compactData="0" multipleFieldFilters="0">
  <location ref="E4:K8" firstHeaderRow="0" firstDataRow="1" firstDataCol="3"/>
  <pivotFields count="8">
    <pivotField dataField="1" compact="0" outline="0" subtotalTop="0" showAll="0" defaultSubtotal="0"/>
    <pivotField dataField="1" compact="0" outline="0" subtotalTop="0" showAll="0" defaultSubtotal="0"/>
    <pivotField axis="axisRow" compact="0" allDrilled="1" outline="0" subtotalTop="0" showAll="0" dataSourceSort="1" defaultSubtotal="0" defaultAttributeDrillState="1">
      <items count="3">
        <item x="0"/>
        <item x="1"/>
        <item x="2"/>
      </items>
    </pivotField>
    <pivotField axis="axisRow" compact="0" allDrilled="1" outline="0" subtotalTop="0" showAll="0" dataSourceSort="1" defaultSubtotal="0" defaultAttributeDrillState="1">
      <items count="1">
        <item x="0"/>
      </items>
    </pivotField>
    <pivotField dataField="1" compact="0" outline="0" subtotalTop="0" showAll="0" defaultSubtotal="0"/>
    <pivotField dataField="1" compact="0" outline="0" subtotalTop="0" showAll="0" defaultSubtotal="0"/>
    <pivotField axis="axisRow" compact="0" allDrilled="1" outline="0" subtotalTop="0" showAll="0" dataSourceSort="1" defaultSubtotal="0" defaultAttributeDrillState="1">
      <items count="3">
        <item x="0"/>
        <item x="1"/>
        <item x="2"/>
      </items>
    </pivotField>
    <pivotField compact="0" allDrilled="1" outline="0" subtotalTop="0" showAll="0" dataSourceSort="1" defaultSubtotal="0" defaultAttributeDrillState="1"/>
  </pivotFields>
  <rowFields count="3">
    <field x="3"/>
    <field x="6"/>
    <field x="2"/>
  </rowFields>
  <rowItems count="4">
    <i>
      <x/>
      <x/>
      <x/>
    </i>
    <i r="1">
      <x v="1"/>
      <x v="1"/>
    </i>
    <i r="1">
      <x v="2"/>
      <x v="2"/>
    </i>
    <i t="grand">
      <x/>
    </i>
  </rowItems>
  <colFields count="1">
    <field x="-2"/>
  </colFields>
  <colItems count="4">
    <i>
      <x/>
    </i>
    <i i="1">
      <x v="1"/>
    </i>
    <i i="2">
      <x v="2"/>
    </i>
    <i i="3">
      <x v="3"/>
    </i>
  </colItems>
  <dataFields count="4">
    <dataField name="Average Salary" fld="0" subtotal="average" baseField="0" baseItem="0"/>
    <dataField name="Average Compa Ratio" fld="1" subtotal="average" baseField="2" baseItem="0"/>
    <dataField name="Average Position Tenure" fld="4" subtotal="average" baseField="3" baseItem="0" numFmtId="1"/>
    <dataField name="Average Company Tenure" fld="5" subtotal="average" baseField="3" baseItem="0" numFmtId="1"/>
  </dataFields>
  <formats count="20">
    <format dxfId="20">
      <pivotArea dataOnly="0" labelOnly="1" outline="0" fieldPosition="0">
        <references count="1">
          <reference field="4294967294" count="2">
            <x v="0"/>
            <x v="1"/>
          </reference>
        </references>
      </pivotArea>
    </format>
    <format dxfId="19">
      <pivotArea dataOnly="0" labelOnly="1" outline="0" fieldPosition="0">
        <references count="1">
          <reference field="4294967294" count="2">
            <x v="0"/>
            <x v="1"/>
          </reference>
        </references>
      </pivotArea>
    </format>
    <format dxfId="18">
      <pivotArea type="all" dataOnly="0" outline="0" fieldPosition="0"/>
    </format>
    <format dxfId="17">
      <pivotArea outline="0" collapsedLevelsAreSubtotals="1" fieldPosition="0"/>
    </format>
    <format dxfId="16">
      <pivotArea field="2" type="button" dataOnly="0" labelOnly="1" outline="0" axis="axisRow" fieldPosition="2"/>
    </format>
    <format dxfId="15">
      <pivotArea dataOnly="0" labelOnly="1" grandRow="1" outline="0" fieldPosition="0"/>
    </format>
    <format dxfId="14">
      <pivotArea dataOnly="0" labelOnly="1" outline="0" fieldPosition="0">
        <references count="1">
          <reference field="4294967294" count="2">
            <x v="0"/>
            <x v="1"/>
          </reference>
        </references>
      </pivotArea>
    </format>
    <format dxfId="13">
      <pivotArea type="all" dataOnly="0" outline="0" fieldPosition="0"/>
    </format>
    <format dxfId="12">
      <pivotArea outline="0" collapsedLevelsAreSubtotals="1" fieldPosition="0"/>
    </format>
    <format dxfId="11">
      <pivotArea field="2" type="button" dataOnly="0" labelOnly="1" outline="0" axis="axisRow" fieldPosition="2"/>
    </format>
    <format dxfId="10">
      <pivotArea dataOnly="0" labelOnly="1" grandRow="1" outline="0" fieldPosition="0"/>
    </format>
    <format dxfId="9">
      <pivotArea dataOnly="0" labelOnly="1" outline="0" fieldPosition="0">
        <references count="1">
          <reference field="4294967294" count="2">
            <x v="0"/>
            <x v="1"/>
          </reference>
        </references>
      </pivotArea>
    </format>
    <format dxfId="8">
      <pivotArea field="2" type="button" dataOnly="0" labelOnly="1" outline="0" axis="axisRow" fieldPosition="2"/>
    </format>
    <format dxfId="7">
      <pivotArea field="3" type="button" dataOnly="0" labelOnly="1" outline="0" axis="axisRow" fieldPosition="0"/>
    </format>
    <format dxfId="6">
      <pivotArea dataOnly="0" labelOnly="1" outline="0" fieldPosition="0">
        <references count="1">
          <reference field="4294967294" count="4">
            <x v="0"/>
            <x v="1"/>
            <x v="2"/>
            <x v="3"/>
          </reference>
        </references>
      </pivotArea>
    </format>
    <format dxfId="5">
      <pivotArea field="2" type="button" dataOnly="0" labelOnly="1" outline="0" axis="axisRow" fieldPosition="2"/>
    </format>
    <format dxfId="4">
      <pivotArea field="3" type="button" dataOnly="0" labelOnly="1" outline="0" axis="axisRow" fieldPosition="0"/>
    </format>
    <format dxfId="3">
      <pivotArea dataOnly="0" labelOnly="1" outline="0" fieldPosition="0">
        <references count="1">
          <reference field="4294967294" count="4">
            <x v="0"/>
            <x v="1"/>
            <x v="2"/>
            <x v="3"/>
          </reference>
        </references>
      </pivotArea>
    </format>
    <format dxfId="2">
      <pivotArea outline="0" fieldPosition="0">
        <references count="1">
          <reference field="4294967294" count="1">
            <x v="3"/>
          </reference>
        </references>
      </pivotArea>
    </format>
    <format dxfId="1">
      <pivotArea outline="0" fieldPosition="0">
        <references count="1">
          <reference field="4294967294" count="1">
            <x v="2"/>
          </reference>
        </references>
      </pivotArea>
    </format>
  </formats>
  <pivotHierarchies count="63">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multipleItemSelectionAllowed="1" dragToData="1"/>
    <pivotHierarchy multipleItemSelectionAllowed="1" dragToData="1"/>
    <pivotHierarchy multipleItemSelectionAllowed="1" dragToData="1">
      <members count="1" level="1">
        <member name="[Table1].[Veteran Status].&amp;[Yes]"/>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pivotHierarchy dragToData="1"/>
    <pivotHierarchy dragToData="1"/>
    <pivotHierarchy dragToData="1"/>
    <pivotHierarchy dragToData="1"/>
    <pivotHierarchy dragToData="1"/>
    <pivotHierarchy dragToData="1"/>
    <pivotHierarchy dragToData="1"/>
    <pivotHierarchy dragToData="1" caption="Average Compa Ratio"/>
    <pivotHierarchy dragToData="1" caption="Average Compa Ratio"/>
    <pivotHierarchy dragToData="1" caption="Min Compa Ratio"/>
    <pivotHierarchy dragToData="1" caption="Max Compa Ratio"/>
    <pivotHierarchy dragToData="1"/>
    <pivotHierarchy dragToData="1" caption="Average Salary"/>
    <pivotHierarchy dragToData="1" caption="# of Employees"/>
    <pivotHierarchy dragToData="1"/>
    <pivotHierarchy dragToData="1"/>
    <pivotHierarchy dragToData="1"/>
    <pivotHierarchy dragToData="1"/>
    <pivotHierarchy dragToData="1" caption="Average Position Tenure"/>
    <pivotHierarchy dragToData="1" caption="Average Company Tenure"/>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ies>
  <pivotTableStyleInfo name="PivotStyleDark6" showRowHeaders="1" showColHeaders="1" showRowStripes="0" showColStripes="0" showLastColumn="1"/>
  <rowHierarchiesUsage count="3">
    <rowHierarchyUsage hierarchyUsage="11"/>
    <rowHierarchyUsage hierarchyUsage="17"/>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EA10F953-23F2-4A42-A567-E494534C8D1B}" name="PivotTable2" cacheId="147" applyNumberFormats="0" applyBorderFormats="0" applyFontFormats="0" applyPatternFormats="0" applyAlignmentFormats="0" applyWidthHeightFormats="1" dataCaption="Values" showError="1" tag="9690b50f-3d09-4696-ad1c-0c261961ea64" updatedVersion="7" minRefreshableVersion="3" subtotalHiddenItems="1" itemPrintTitles="1" createdVersion="6" indent="0" outline="1" outlineData="1" multipleFieldFilters="0">
  <location ref="E1:K2" firstHeaderRow="0" firstDataRow="1" firstDataCol="0"/>
  <pivotFields count="8">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allDrilled="1" subtotalTop="0" showAll="0" dataSourceSort="1" defaultSubtotal="0" defaultAttributeDrillState="1"/>
  </pivotFields>
  <rowItems count="1">
    <i/>
  </rowItems>
  <colFields count="1">
    <field x="-2"/>
  </colFields>
  <colItems count="7">
    <i>
      <x/>
    </i>
    <i i="1">
      <x v="1"/>
    </i>
    <i i="2">
      <x v="2"/>
    </i>
    <i i="3">
      <x v="3"/>
    </i>
    <i i="4">
      <x v="4"/>
    </i>
    <i i="5">
      <x v="5"/>
    </i>
    <i i="6">
      <x v="6"/>
    </i>
  </colItems>
  <dataFields count="7">
    <dataField name="# of Employees" fld="0" subtotal="count" baseField="0" baseItem="0"/>
    <dataField name="Average Salary" fld="1" subtotal="average" baseField="0" baseItem="1"/>
    <dataField name="Min Compa Ratio" fld="3" subtotal="min" baseField="0" baseItem="2"/>
    <dataField name="Average Compa Ratio" fld="2" subtotal="average" baseField="0" baseItem="3"/>
    <dataField name="Max Compa Ratio" fld="4" subtotal="max" baseField="0" baseItem="2"/>
    <dataField name="Average Position Tenure" fld="5" subtotal="average" baseField="0" baseItem="4" numFmtId="3"/>
    <dataField name="Average Company Tenure" fld="6" subtotal="average" baseField="0" baseItem="4" numFmtId="3"/>
  </dataFields>
  <formats count="8">
    <format dxfId="28">
      <pivotArea dataOnly="0" labelOnly="1" outline="0" fieldPosition="0">
        <references count="1">
          <reference field="4294967294" count="5">
            <x v="0"/>
            <x v="1"/>
            <x v="2"/>
            <x v="3"/>
            <x v="4"/>
          </reference>
        </references>
      </pivotArea>
    </format>
    <format dxfId="27">
      <pivotArea dataOnly="0" labelOnly="1" outline="0" fieldPosition="0">
        <references count="1">
          <reference field="4294967294" count="5">
            <x v="0"/>
            <x v="1"/>
            <x v="2"/>
            <x v="3"/>
            <x v="4"/>
          </reference>
        </references>
      </pivotArea>
    </format>
    <format dxfId="26">
      <pivotArea outline="0" collapsedLevelsAreSubtotals="1" fieldPosition="0"/>
    </format>
    <format dxfId="25">
      <pivotArea dataOnly="0" outline="0" fieldPosition="0">
        <references count="1">
          <reference field="4294967294" count="5">
            <x v="0"/>
            <x v="1"/>
            <x v="2"/>
            <x v="3"/>
            <x v="4"/>
          </reference>
        </references>
      </pivotArea>
    </format>
    <format dxfId="24">
      <pivotArea outline="0" collapsedLevelsAreSubtotals="1" fieldPosition="0">
        <references count="1">
          <reference field="4294967294" count="2" selected="0">
            <x v="5"/>
            <x v="6"/>
          </reference>
        </references>
      </pivotArea>
    </format>
    <format dxfId="23">
      <pivotArea dataOnly="0" labelOnly="1" outline="0" fieldPosition="0">
        <references count="1">
          <reference field="4294967294" count="2">
            <x v="5"/>
            <x v="6"/>
          </reference>
        </references>
      </pivotArea>
    </format>
    <format dxfId="22">
      <pivotArea outline="0" collapsedLevelsAreSubtotals="1" fieldPosition="0">
        <references count="1">
          <reference field="4294967294" count="2" selected="0">
            <x v="5"/>
            <x v="6"/>
          </reference>
        </references>
      </pivotArea>
    </format>
    <format dxfId="21">
      <pivotArea outline="0" collapsedLevelsAreSubtotals="1" fieldPosition="0">
        <references count="1">
          <reference field="4294967294" count="2" selected="0">
            <x v="5"/>
            <x v="6"/>
          </reference>
        </references>
      </pivotArea>
    </format>
  </formats>
  <pivotHierarchies count="63">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pivotHierarchy dragToData="1"/>
    <pivotHierarchy dragToData="1"/>
    <pivotHierarchy dragToData="1"/>
    <pivotHierarchy dragToData="1"/>
    <pivotHierarchy dragToData="1"/>
    <pivotHierarchy dragToData="1"/>
    <pivotHierarchy dragToData="1"/>
    <pivotHierarchy dragToData="1" caption="Average Compa Ratio"/>
    <pivotHierarchy dragToData="1" caption="Average Compa Ratio"/>
    <pivotHierarchy dragToData="1" caption="Min Compa Ratio"/>
    <pivotHierarchy dragToData="1" caption="Max Compa Ratio"/>
    <pivotHierarchy dragToData="1"/>
    <pivotHierarchy dragToData="1" caption="Average Salary"/>
    <pivotHierarchy dragToData="1" caption="# of Employees"/>
    <pivotHierarchy dragToData="1"/>
    <pivotHierarchy dragToData="1"/>
    <pivotHierarchy dragToData="1"/>
    <pivotHierarchy dragToData="1"/>
    <pivotHierarchy dragToData="1" caption="Average Position Tenure"/>
    <pivotHierarchy dragToData="1" caption="Average Company Tenure"/>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ies>
  <pivotTableStyleInfo name="PivotStyleDark6" showRowHeaders="1" showColHeaders="1" showRowStripes="0" showColStripes="0" showLastColumn="1"/>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1]"/>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nder1" xr10:uid="{AE3C01AE-7E7F-48C3-A0A6-57E556131BC3}" sourceName="[Table1].[Gender]">
  <pivotTables>
    <pivotTable tabId="13" name="PivotTable2"/>
    <pivotTable tabId="13" name="PivotTable3"/>
  </pivotTables>
  <data>
    <olap pivotCacheId="948706532">
      <levels count="2">
        <level uniqueName="[Table1].[Gender].[(All)]" sourceCaption="(All)" count="0"/>
        <level uniqueName="[Table1].[Gender].[Gender]" sourceCaption="Gender" count="3">
          <ranges>
            <range startItem="0">
              <i n="[Table1].[Gender].&amp;[Man]" c="Man"/>
              <i n="[Table1].[Gender].&amp;[Non-Binary]" c="Non-Binary"/>
              <i n="[Table1].[Gender].&amp;[Woman]" c="Woman"/>
            </range>
          </ranges>
        </level>
      </levels>
      <selections count="1">
        <selection n="[Table1].[Gender].[All]"/>
      </selections>
    </olap>
  </data>
  <extLst>
    <x:ext xmlns:x15="http://schemas.microsoft.com/office/spreadsheetml/2010/11/main" uri="{03082B11-2C62-411c-B77F-237D8FCFBE4C}">
      <x15:slicerCachePivotTables>
        <pivotTable tabId="4294967295" name="PivotChartTable2"/>
        <pivotTable tabId="4294967295" name="PivotChartTable6"/>
        <pivotTable tabId="4294967295" name="PivotChartTable9"/>
      </x15:slicerCachePivotTables>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ace2" xr10:uid="{93752B6F-570F-4C4C-B2E3-E69F40A18140}" sourceName="[Table1].[Race]">
  <pivotTables>
    <pivotTable tabId="13" name="PivotTable2"/>
    <pivotTable tabId="13" name="PivotTable3"/>
  </pivotTables>
  <data>
    <olap pivotCacheId="948706532">
      <levels count="2">
        <level uniqueName="[Table1].[Race].[(All)]" sourceCaption="(All)" count="0"/>
        <level uniqueName="[Table1].[Race].[Race]" sourceCaption="Race" count="2">
          <ranges>
            <range startItem="0">
              <i n="[Table1].[Race].&amp;[Black or African American]" c="Black or African American"/>
              <i n="[Table1].[Race].&amp;[White]" c="White"/>
            </range>
          </ranges>
        </level>
      </levels>
      <selections count="1">
        <selection n="[Table1].[Race].[All]"/>
      </selections>
    </olap>
  </data>
  <extLst>
    <x:ext xmlns:x15="http://schemas.microsoft.com/office/spreadsheetml/2010/11/main" uri="{03082B11-2C62-411c-B77F-237D8FCFBE4C}">
      <x15:slicerCachePivotTables>
        <pivotTable tabId="4294967295" name="PivotChartTable2"/>
        <pivotTable tabId="4294967295" name="PivotChartTable6"/>
        <pivotTable tabId="4294967295" name="PivotChartTable9"/>
      </x15:slicerCachePivotTables>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ithin_Range?" xr10:uid="{47889F49-C270-45C8-BF0E-E97EE1017C91}" sourceName="[Table1].[Within Range?]">
  <pivotTables>
    <pivotTable tabId="13" name="PivotTable3"/>
    <pivotTable tabId="13" name="PivotTable2"/>
  </pivotTables>
  <data>
    <olap pivotCacheId="948706532">
      <levels count="2">
        <level uniqueName="[Table1].[Within Range?].[(All)]" sourceCaption="(All)" count="0"/>
        <level uniqueName="[Table1].[Within Range?].[Within Range?]" sourceCaption="Within Range?" count="1">
          <ranges>
            <range startItem="0">
              <i n="[Table1].[Within Range?].&amp;[In Range]" c="In Range"/>
            </range>
          </ranges>
        </level>
      </levels>
      <selections count="1">
        <selection n="[Table1].[Within Range?].[All]"/>
      </selections>
    </olap>
  </data>
  <extLst>
    <x:ext xmlns:x15="http://schemas.microsoft.com/office/spreadsheetml/2010/11/main" uri="{03082B11-2C62-411c-B77F-237D8FCFBE4C}">
      <x15:slicerCachePivotTables>
        <pivotTable tabId="4294967295" name="PivotChartTable2"/>
        <pivotTable tabId="4294967295" name="PivotChartTable9"/>
        <pivotTable tabId="4294967295" name="PivotChartTable6"/>
      </x15:slicerCachePivotTables>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osition_Family" xr10:uid="{2271B49A-D570-4F96-8DDB-28D09F4F531D}" sourceName="[Table1].[Position Family]">
  <pivotTables>
    <pivotTable tabId="13" name="PivotTable2"/>
    <pivotTable tabId="13" name="PivotTable3"/>
  </pivotTables>
  <data>
    <olap pivotCacheId="948706532">
      <levels count="2">
        <level uniqueName="[Table1].[Position Family].[(All)]" sourceCaption="(All)" count="0"/>
        <level uniqueName="[Table1].[Position Family].[Position Family]" sourceCaption="Position Family" count="1">
          <ranges>
            <range startItem="0">
              <i n="[Table1].[Position Family].&amp;" c="(blank)"/>
            </range>
          </ranges>
        </level>
      </levels>
      <selections count="1">
        <selection n="[Table1].[Position Family].[All]"/>
      </selections>
    </olap>
  </data>
  <extLst>
    <x:ext xmlns:x15="http://schemas.microsoft.com/office/spreadsheetml/2010/11/main" uri="{03082B11-2C62-411c-B77F-237D8FCFBE4C}">
      <x15:slicerCachePivotTables>
        <pivotTable tabId="4294967295" name="PivotChartTable2"/>
        <pivotTable tabId="4294967295" name="PivotChartTable6"/>
        <pivotTable tabId="4294967295" name="PivotChartTable9"/>
      </x15:slicerCachePivotTables>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ull_Name" xr10:uid="{5B866EBA-D5C4-4037-9DCA-397083569CE8}" sourceName="[Table1].[Full Name]">
  <pivotTables>
    <pivotTable tabId="13" name="PivotTable3"/>
    <pivotTable tabId="13" name="PivotTable2"/>
  </pivotTables>
  <data>
    <olap pivotCacheId="948706532">
      <levels count="2">
        <level uniqueName="[Table1].[Full Name].[(All)]" sourceCaption="(All)" count="0"/>
        <level uniqueName="[Table1].[Full Name].[Full Name]" sourceCaption="Full Name" count="3">
          <ranges>
            <range startItem="0">
              <i n="[Table1].[Full Name].&amp;[Doe, John]" c="Doe, John"/>
              <i n="[Table1].[Full Name].&amp;[Jones, Jordan]" c="Jones, Jordan"/>
              <i n="[Table1].[Full Name].&amp;[Smith, Jane]" c="Smith, Jane"/>
            </range>
          </ranges>
        </level>
      </levels>
      <selections count="1">
        <selection n="[Table1].[Full Name].[All]"/>
      </selections>
    </olap>
  </data>
  <extLst>
    <x:ext xmlns:x15="http://schemas.microsoft.com/office/spreadsheetml/2010/11/main" uri="{03082B11-2C62-411c-B77F-237D8FCFBE4C}">
      <x15:slicerCachePivotTables>
        <pivotTable tabId="4294967295" name="PivotChartTable2"/>
        <pivotTable tabId="4294967295" name="PivotChartTable9"/>
        <pivotTable tabId="4294967295" name="PivotChartTable6"/>
      </x15:slicerCachePivotTables>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der 1" xr10:uid="{900BDDBA-9DDD-43B7-AC71-83761790283E}" cache="Slicer_Gender1" caption="Gender" level="1" rowHeight="241300"/>
  <slicer name="Race 2" xr10:uid="{9D4ED168-279A-4D5F-A05A-6981DB36BF65}" cache="Slicer_Race2" caption="Race" level="1" rowHeight="241300"/>
  <slicer name="Within Range?" xr10:uid="{A0E2FF02-03F3-454B-9A58-CEDFAFEFE2FC}" cache="Slicer_Within_Range?" caption="Within Range?" level="1" rowHeight="241300"/>
  <slicer name="Position Family" xr10:uid="{F70BB1FA-E9C6-4D6A-87FC-9B9BC726AA5C}" cache="Slicer_Position_Family" caption="Position Family" level="1" rowHeight="241300"/>
  <slicer name="Full Name" xr10:uid="{138EC1E4-66F1-42BD-A6FA-16434DD55E52}" cache="Slicer_Full_Name" caption="Full Name" level="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E33417F-FC04-419B-855B-6FDEBEEC1DCB}" name="Table1" displayName="Table1" ref="A12:AM15" totalsRowShown="0" headerRowDxfId="0" headerRowBorderDxfId="70" tableBorderDxfId="69" totalsRowBorderDxfId="68" headerRowCellStyle="Heading 3" dataCellStyle="Input">
  <autoFilter ref="A12:AM15" xr:uid="{EA193E9C-428E-48D9-BE24-3EC53F2488C3}"/>
  <tableColumns count="39">
    <tableColumn id="1" xr3:uid="{BFD981FC-0561-4D83-8A35-3FA6529078BC}" name="EE ID" dataDxfId="67" dataCellStyle="Input"/>
    <tableColumn id="2" xr3:uid="{EA06C2F0-EFC8-4135-97F7-F6A2200F387F}" name="Last Name" dataDxfId="66" dataCellStyle="Input"/>
    <tableColumn id="3" xr3:uid="{CD39A443-623C-47AA-AD3C-573C6B20FA6C}" name="First Name" dataDxfId="65" dataCellStyle="Input"/>
    <tableColumn id="4" xr3:uid="{3568EF2E-75D9-4E01-9E89-D969DFDF1326}" name="Full Name" dataDxfId="64" dataCellStyle="Calculation">
      <calculatedColumnFormula>IF(Table1[[#This Row],[Last Name]]&lt;&gt;"",CONCATENATE(Table1[[#This Row],[Last Name]],", ",Table1[[#This Row],[First Name]]),"")</calculatedColumnFormula>
    </tableColumn>
    <tableColumn id="5" xr3:uid="{9057B708-A269-4357-B473-00FEFCAEEDEF}" name="DOB" dataDxfId="63" dataCellStyle="Input"/>
    <tableColumn id="6" xr3:uid="{99723D3D-2B8D-45A9-98E7-0A09E90A2499}" name="DOH" dataDxfId="62" dataCellStyle="Input"/>
    <tableColumn id="35" xr3:uid="{9D09D9A0-2AAE-4544-A4FC-DEF0BFE2B97C}" name="Position Effective Date" dataDxfId="61" dataCellStyle="Input"/>
    <tableColumn id="7" xr3:uid="{E93E8E3E-1DC5-4664-AB04-33784DF7CFDF}" name="Salary" dataDxfId="60" dataCellStyle="Currency"/>
    <tableColumn id="8" xr3:uid="{519338A5-FBBE-4B1F-B946-48870F212AEE}" name="Hourly Rate" dataDxfId="59" dataCellStyle="Currency"/>
    <tableColumn id="9" xr3:uid="{97AC6A0A-EF85-4FB2-BC21-2D806C408B45}" name="Pay Type" dataDxfId="58" dataCellStyle="Input"/>
    <tableColumn id="10" xr3:uid="{21303FDB-0FFB-40FF-A863-E5D7F0A2BFFA}" name="Pay Grade" dataDxfId="57" dataCellStyle="Input"/>
    <tableColumn id="11" xr3:uid="{07E18BFE-BD6B-4022-8465-81D7AAF25DEE}" name="Title" dataDxfId="56" dataCellStyle="Input"/>
    <tableColumn id="12" xr3:uid="{BE790EC8-FA3F-41CE-8BEC-1F728929D36C}" name="Position Family" dataDxfId="55" dataCellStyle="Input"/>
    <tableColumn id="13" xr3:uid="{DF244877-1A51-41BE-A96B-B9734879AF65}" name="Department" dataDxfId="54" dataCellStyle="Input"/>
    <tableColumn id="14" xr3:uid="{40502CF9-D34C-4FA9-9E16-43B8DAC28D33}" name="Office - City" dataDxfId="53" dataCellStyle="Input"/>
    <tableColumn id="15" xr3:uid="{0ED7C240-61F4-47CA-9620-53A83CFE6E43}" name="Office - State" dataDxfId="52" dataCellStyle="Input"/>
    <tableColumn id="16" xr3:uid="{6F70AEF0-D835-4498-AF20-94FF7CB2A189}" name="Office - Combined" dataDxfId="51" dataCellStyle="Calculation">
      <calculatedColumnFormula>IF(AND(Table1[[#This Row],[Office - City]]&lt;&gt;"",Table1[[#This Row],[Office - State]]&lt;&gt;""),CONCATENATE(Table1[[#This Row],[Office - City]],", ",Table1[[#This Row],[Office - State]]),"")</calculatedColumnFormula>
    </tableColumn>
    <tableColumn id="17" xr3:uid="{FFF615F5-A686-4470-A8BD-9D7FAD909D6E}" name="Gender" dataDxfId="50" dataCellStyle="Input"/>
    <tableColumn id="18" xr3:uid="{7FA06DEF-13D3-46B2-9EA9-419BFD33778D}" name="Race" dataDxfId="49" dataCellStyle="Input"/>
    <tableColumn id="19" xr3:uid="{E2DA00F5-1E2F-460B-820F-86F0B4078438}" name="Veteran Status" dataDxfId="48" dataCellStyle="Input"/>
    <tableColumn id="20" xr3:uid="{34C2A203-200A-4FE0-8CBE-165688C00580}" name="Disability Status" dataDxfId="47" dataCellStyle="Input"/>
    <tableColumn id="21" xr3:uid="{BEED31F2-3667-45E4-BA49-99C73A9D86D3}" name="Age" dataDxfId="46" dataCellStyle="Calculation">
      <calculatedColumnFormula>IF(Table1[[#This Row],[DOB]]&lt;&gt;"",ROUND(($B$4-Table1[[#This Row],[DOB]])/365,0),0)</calculatedColumnFormula>
    </tableColumn>
    <tableColumn id="22" xr3:uid="{B1DE3C70-514D-40E6-AC48-B438D0E61816}" name="Company Tenure" dataDxfId="45" dataCellStyle="Calculation">
      <calculatedColumnFormula>IF(Table1[[#This Row],[DOH]]&lt;&gt;"",ROUND(($B$4-Table1[[#This Row],[DOH]])/365,0),0)</calculatedColumnFormula>
    </tableColumn>
    <tableColumn id="36" xr3:uid="{8677C22A-A137-496D-80BE-B186D5F4EEB7}" name="Position Tenure" dataDxfId="44" dataCellStyle="Calculation">
      <calculatedColumnFormula>IF(Table1[[#This Row],[Position Effective Date]]&lt;&gt;"",ROUND(($B$4-Table1[[#This Row],[Position Effective Date]])/365,0),0)</calculatedColumnFormula>
    </tableColumn>
    <tableColumn id="38" xr3:uid="{CBF14F34-06CB-4EDF-BA60-34544D1A78AE}" name="Experience in Industry" dataDxfId="43" dataCellStyle="Calculation"/>
    <tableColumn id="39" xr3:uid="{70E8C488-A6F2-4837-AA6D-1632D76E45B7}" name="Performance Rating" dataDxfId="42" dataCellStyle="Calculation"/>
    <tableColumn id="23" xr3:uid="{18649CE1-1DEB-48EA-BD8C-651919132BDE}" name="Low" dataDxfId="41" dataCellStyle="Currency"/>
    <tableColumn id="24" xr3:uid="{1D1057AA-3B78-4132-9A50-84933A04577B}" name="Mid" dataDxfId="40" dataCellStyle="Currency">
      <calculatedColumnFormula>IF(AND(Table1[[#This Row],[Low]]&lt;&gt;"",Table1[[#This Row],[High]]&lt;&gt;""),AVERAGE(Table1[[#This Row],[Low]],Table1[[#This Row],[High]]),0)</calculatedColumnFormula>
    </tableColumn>
    <tableColumn id="25" xr3:uid="{E6C36B62-6E07-4F07-8777-4EA803A097F1}" name="High" dataDxfId="39" dataCellStyle="Currency"/>
    <tableColumn id="26" xr3:uid="{B6795047-A5E3-4EF4-865D-B2E1AA7DA13B}" name="Compa Ratio" dataDxfId="38" dataCellStyle="Comma">
      <calculatedColumnFormula>IFERROR(IF(Table1[[#This Row],[Mid]]="",0,Table1[[#This Row],[Salary]]/Table1[[#This Row],[Mid]]),0)</calculatedColumnFormula>
    </tableColumn>
    <tableColumn id="37" xr3:uid="{AB5D8FC9-9A43-4F66-B650-2A111C2781C3}" name="Within Range?" dataDxfId="37" dataCellStyle="Comma">
      <calculatedColumnFormula>IF(Table1[[#This Row],[Salary]]&lt;Table1[[#This Row],[Low]],"Below",IF(Table1[[#This Row],[Salary]]&gt;Table1[[#This Row],[High]],"Above","In Range"))</calculatedColumnFormula>
    </tableColumn>
    <tableColumn id="27" xr3:uid="{1A6BC494-B920-43C7-A973-CD0A42CD9EAE}" name="New Salary" dataDxfId="36" dataCellStyle="Currency"/>
    <tableColumn id="28" xr3:uid="{F9195F1F-EFA9-41DA-B07D-A39A7604C277}" name="New Hourly Rate" dataDxfId="35" dataCellStyle="Currency"/>
    <tableColumn id="29" xr3:uid="{6DB71044-E410-4BB8-AAAF-42A649AF3004}" name="New Compa Ratio" dataDxfId="34" dataCellStyle="Calculation">
      <calculatedColumnFormula>IFERROR(IF(Table1[[#This Row],[Mid]]="",0,Table1[[#This Row],[New Salary]]/Table1[[#This Row],[Mid]]),0)</calculatedColumnFormula>
    </tableColumn>
    <tableColumn id="30" xr3:uid="{CE72A1BD-425C-44C5-8088-06E16E1816E5}" name="Custom Slicer #1" dataDxfId="33" dataCellStyle="Input"/>
    <tableColumn id="31" xr3:uid="{910CB2C3-9852-43DF-BED9-45B830C391B5}" name="Custom Slicer #2" dataDxfId="32" dataCellStyle="Input"/>
    <tableColumn id="32" xr3:uid="{C74E1AE3-C5E0-4E9E-BF17-887E774CDC2C}" name="Custom Slicer #3" dataDxfId="31" dataCellStyle="Input"/>
    <tableColumn id="33" xr3:uid="{C9039B6B-5CB7-4DD1-B4C0-B4262CC9BA10}" name="Custom Slicer #4" dataDxfId="30" dataCellStyle="Input"/>
    <tableColumn id="34" xr3:uid="{E853AEBE-4488-4FD0-8C59-0F46A8654712}" name="Custom Slicer #5" dataDxfId="29" dataCellStyle="Input"/>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5.xml"/><Relationship Id="rId1" Type="http://schemas.openxmlformats.org/officeDocument/2006/relationships/pivotTable" Target="../pivotTables/pivotTable4.xml"/><Relationship Id="rId5" Type="http://schemas.microsoft.com/office/2007/relationships/slicer" Target="../slicers/slicer1.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65EDB-EFE2-4E02-ADC6-94F1F264F893}">
  <dimension ref="A2:N21"/>
  <sheetViews>
    <sheetView tabSelected="1" workbookViewId="0">
      <selection activeCell="N11" sqref="N11"/>
    </sheetView>
  </sheetViews>
  <sheetFormatPr defaultRowHeight="14.4" x14ac:dyDescent="0.3"/>
  <sheetData>
    <row r="2" spans="1:14" ht="25.8" x14ac:dyDescent="0.5">
      <c r="A2" s="94" t="s">
        <v>121</v>
      </c>
      <c r="B2" s="94"/>
      <c r="C2" s="94"/>
      <c r="D2" s="94"/>
      <c r="E2" s="94"/>
      <c r="F2" s="94"/>
      <c r="G2" s="94"/>
      <c r="H2" s="94"/>
    </row>
    <row r="3" spans="1:14" ht="21" x14ac:dyDescent="0.4">
      <c r="A3" s="95" t="s">
        <v>122</v>
      </c>
      <c r="B3" s="95"/>
      <c r="C3" s="95"/>
      <c r="D3" s="95"/>
      <c r="E3" s="95"/>
      <c r="F3" s="95"/>
      <c r="G3" s="95"/>
      <c r="H3" s="95"/>
    </row>
    <row r="7" spans="1:14" ht="21" x14ac:dyDescent="0.4">
      <c r="A7" s="96" t="s">
        <v>123</v>
      </c>
      <c r="B7" s="96"/>
      <c r="C7" s="96"/>
      <c r="D7" s="96"/>
      <c r="E7" s="96"/>
      <c r="F7" s="96"/>
      <c r="G7" s="96"/>
      <c r="H7" s="96"/>
    </row>
    <row r="8" spans="1:14" ht="21" x14ac:dyDescent="0.4">
      <c r="A8" s="96" t="s">
        <v>124</v>
      </c>
      <c r="B8" s="96"/>
      <c r="C8" s="96"/>
      <c r="D8" s="96"/>
      <c r="E8" s="96"/>
      <c r="F8" s="96"/>
      <c r="G8" s="96"/>
      <c r="H8" s="96"/>
    </row>
    <row r="11" spans="1:14" x14ac:dyDescent="0.3">
      <c r="N11" s="101"/>
    </row>
    <row r="21" spans="1:9" x14ac:dyDescent="0.3">
      <c r="A21" s="97" t="s">
        <v>125</v>
      </c>
      <c r="B21" s="97"/>
      <c r="C21" s="97"/>
      <c r="D21" s="97"/>
      <c r="E21" s="97"/>
      <c r="F21" s="97"/>
      <c r="G21" s="97"/>
      <c r="H21" s="97"/>
      <c r="I21" s="98"/>
    </row>
  </sheetData>
  <mergeCells count="5">
    <mergeCell ref="A2:H2"/>
    <mergeCell ref="A3:H3"/>
    <mergeCell ref="A7:H7"/>
    <mergeCell ref="A8:H8"/>
    <mergeCell ref="A21:H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21941-567C-4042-BAC7-1D6F008F305A}">
  <sheetPr>
    <tabColor theme="2" tint="-9.9978637043366805E-2"/>
  </sheetPr>
  <dimension ref="A1:C35"/>
  <sheetViews>
    <sheetView workbookViewId="0">
      <selection activeCell="B14" sqref="B14"/>
    </sheetView>
  </sheetViews>
  <sheetFormatPr defaultRowHeight="14.4" x14ac:dyDescent="0.3"/>
  <cols>
    <col min="1" max="1" width="21.5546875" bestFit="1" customWidth="1"/>
    <col min="2" max="2" width="49.44140625" style="27" customWidth="1"/>
    <col min="3" max="3" width="44.44140625" customWidth="1"/>
  </cols>
  <sheetData>
    <row r="1" spans="1:3" ht="23.4" x14ac:dyDescent="0.45">
      <c r="A1" s="113" t="str">
        <f>'Overview and Instructions'!A1</f>
        <v>The Equity Management Tool (EMT)</v>
      </c>
      <c r="B1" s="113"/>
      <c r="C1" s="113"/>
    </row>
    <row r="2" spans="1:3" ht="18" x14ac:dyDescent="0.35">
      <c r="A2" s="51"/>
      <c r="B2" s="51"/>
    </row>
    <row r="3" spans="1:3" x14ac:dyDescent="0.3">
      <c r="A3" s="52"/>
      <c r="B3" s="52"/>
    </row>
    <row r="4" spans="1:3" ht="21" x14ac:dyDescent="0.4">
      <c r="A4" s="114" t="s">
        <v>128</v>
      </c>
      <c r="B4" s="114"/>
      <c r="C4" s="114"/>
    </row>
    <row r="5" spans="1:3" x14ac:dyDescent="0.3">
      <c r="A5" s="10"/>
      <c r="C5" s="10"/>
    </row>
    <row r="6" spans="1:3" ht="18" x14ac:dyDescent="0.35">
      <c r="A6" s="102" t="s">
        <v>77</v>
      </c>
      <c r="B6" s="103" t="s">
        <v>78</v>
      </c>
      <c r="C6" s="104" t="s">
        <v>129</v>
      </c>
    </row>
    <row r="7" spans="1:3" x14ac:dyDescent="0.3">
      <c r="A7" s="105" t="s">
        <v>6</v>
      </c>
      <c r="B7" s="106" t="s">
        <v>130</v>
      </c>
      <c r="C7" s="107"/>
    </row>
    <row r="8" spans="1:3" x14ac:dyDescent="0.3">
      <c r="A8" s="105" t="s">
        <v>1</v>
      </c>
      <c r="B8" s="106" t="s">
        <v>62</v>
      </c>
      <c r="C8" s="107"/>
    </row>
    <row r="9" spans="1:3" x14ac:dyDescent="0.3">
      <c r="A9" s="105" t="s">
        <v>0</v>
      </c>
      <c r="B9" s="106" t="s">
        <v>63</v>
      </c>
      <c r="C9" s="107"/>
    </row>
    <row r="10" spans="1:3" x14ac:dyDescent="0.3">
      <c r="A10" s="105" t="s">
        <v>2</v>
      </c>
      <c r="B10" s="106" t="s">
        <v>64</v>
      </c>
      <c r="C10" s="107" t="s">
        <v>131</v>
      </c>
    </row>
    <row r="11" spans="1:3" x14ac:dyDescent="0.3">
      <c r="A11" s="105" t="s">
        <v>3</v>
      </c>
      <c r="B11" s="106" t="s">
        <v>65</v>
      </c>
      <c r="C11" s="107"/>
    </row>
    <row r="12" spans="1:3" x14ac:dyDescent="0.3">
      <c r="A12" s="105" t="s">
        <v>4</v>
      </c>
      <c r="B12" s="106" t="s">
        <v>66</v>
      </c>
      <c r="C12" s="107"/>
    </row>
    <row r="13" spans="1:3" x14ac:dyDescent="0.3">
      <c r="A13" s="105" t="s">
        <v>45</v>
      </c>
      <c r="B13" s="106" t="s">
        <v>67</v>
      </c>
      <c r="C13" s="107"/>
    </row>
    <row r="14" spans="1:3" ht="28.8" x14ac:dyDescent="0.3">
      <c r="A14" s="108" t="s">
        <v>18</v>
      </c>
      <c r="B14" s="109" t="s">
        <v>69</v>
      </c>
      <c r="C14" s="110"/>
    </row>
    <row r="15" spans="1:3" x14ac:dyDescent="0.3">
      <c r="A15" s="105" t="s">
        <v>7</v>
      </c>
      <c r="B15" s="106" t="s">
        <v>68</v>
      </c>
      <c r="C15" s="107"/>
    </row>
    <row r="16" spans="1:3" x14ac:dyDescent="0.3">
      <c r="A16" s="105" t="s">
        <v>5</v>
      </c>
      <c r="B16" s="106" t="s">
        <v>70</v>
      </c>
      <c r="C16" s="107"/>
    </row>
    <row r="17" spans="1:3" x14ac:dyDescent="0.3">
      <c r="A17" s="105" t="s">
        <v>19</v>
      </c>
      <c r="B17" s="106" t="s">
        <v>71</v>
      </c>
      <c r="C17" s="107"/>
    </row>
    <row r="18" spans="1:3" x14ac:dyDescent="0.3">
      <c r="A18" s="105" t="s">
        <v>37</v>
      </c>
      <c r="B18" s="106" t="s">
        <v>72</v>
      </c>
      <c r="C18" s="107"/>
    </row>
    <row r="19" spans="1:3" x14ac:dyDescent="0.3">
      <c r="A19" s="105" t="s">
        <v>38</v>
      </c>
      <c r="B19" s="106" t="s">
        <v>73</v>
      </c>
      <c r="C19" s="107"/>
    </row>
    <row r="20" spans="1:3" x14ac:dyDescent="0.3">
      <c r="A20" s="105" t="s">
        <v>10</v>
      </c>
      <c r="B20" s="106" t="s">
        <v>81</v>
      </c>
      <c r="C20" s="107"/>
    </row>
    <row r="21" spans="1:3" x14ac:dyDescent="0.3">
      <c r="A21" s="105" t="s">
        <v>11</v>
      </c>
      <c r="B21" s="106" t="s">
        <v>132</v>
      </c>
      <c r="C21" s="107"/>
    </row>
    <row r="22" spans="1:3" x14ac:dyDescent="0.3">
      <c r="A22" s="105" t="s">
        <v>12</v>
      </c>
      <c r="B22" s="106" t="s">
        <v>132</v>
      </c>
      <c r="C22" s="107"/>
    </row>
    <row r="23" spans="1:3" x14ac:dyDescent="0.3">
      <c r="A23" s="105" t="s">
        <v>13</v>
      </c>
      <c r="B23" s="106" t="s">
        <v>132</v>
      </c>
      <c r="C23" s="107"/>
    </row>
    <row r="24" spans="1:3" x14ac:dyDescent="0.3">
      <c r="A24" s="105" t="s">
        <v>14</v>
      </c>
      <c r="B24" s="106" t="s">
        <v>133</v>
      </c>
      <c r="C24" s="107" t="s">
        <v>134</v>
      </c>
    </row>
    <row r="25" spans="1:3" ht="75.599999999999994" customHeight="1" x14ac:dyDescent="0.3">
      <c r="A25" s="108" t="s">
        <v>15</v>
      </c>
      <c r="B25" s="109" t="s">
        <v>75</v>
      </c>
      <c r="C25" s="111" t="s">
        <v>135</v>
      </c>
    </row>
    <row r="26" spans="1:3" x14ac:dyDescent="0.3">
      <c r="A26" s="105" t="s">
        <v>20</v>
      </c>
      <c r="B26" s="106" t="s">
        <v>74</v>
      </c>
      <c r="C26" s="107"/>
    </row>
    <row r="27" spans="1:3" x14ac:dyDescent="0.3">
      <c r="A27" s="105" t="s">
        <v>21</v>
      </c>
      <c r="B27" s="106" t="s">
        <v>74</v>
      </c>
      <c r="C27" s="107"/>
    </row>
    <row r="28" spans="1:3" x14ac:dyDescent="0.3">
      <c r="A28" s="105" t="s">
        <v>16</v>
      </c>
      <c r="B28" s="106" t="s">
        <v>136</v>
      </c>
      <c r="C28" s="107" t="s">
        <v>131</v>
      </c>
    </row>
    <row r="29" spans="1:3" x14ac:dyDescent="0.3">
      <c r="A29" s="105" t="s">
        <v>46</v>
      </c>
      <c r="B29" s="106" t="s">
        <v>137</v>
      </c>
      <c r="C29" s="107" t="s">
        <v>131</v>
      </c>
    </row>
    <row r="30" spans="1:3" ht="28.8" x14ac:dyDescent="0.3">
      <c r="A30" s="108" t="s">
        <v>47</v>
      </c>
      <c r="B30" s="109" t="s">
        <v>138</v>
      </c>
      <c r="C30" s="110" t="s">
        <v>131</v>
      </c>
    </row>
    <row r="31" spans="1:3" x14ac:dyDescent="0.3">
      <c r="A31" s="105" t="s">
        <v>23</v>
      </c>
      <c r="B31" s="106" t="s">
        <v>139</v>
      </c>
      <c r="C31" s="107"/>
    </row>
    <row r="32" spans="1:3" x14ac:dyDescent="0.3">
      <c r="A32" s="105" t="s">
        <v>24</v>
      </c>
      <c r="B32" s="106" t="s">
        <v>140</v>
      </c>
      <c r="C32" s="107"/>
    </row>
    <row r="33" spans="1:3" x14ac:dyDescent="0.3">
      <c r="A33" s="105" t="s">
        <v>25</v>
      </c>
      <c r="B33" s="106" t="s">
        <v>141</v>
      </c>
      <c r="C33" s="107"/>
    </row>
    <row r="34" spans="1:3" x14ac:dyDescent="0.3">
      <c r="A34" s="105" t="s">
        <v>22</v>
      </c>
      <c r="B34" s="106" t="s">
        <v>76</v>
      </c>
      <c r="C34" s="107" t="s">
        <v>131</v>
      </c>
    </row>
    <row r="35" spans="1:3" ht="46.8" customHeight="1" x14ac:dyDescent="0.3">
      <c r="A35" s="112" t="s">
        <v>31</v>
      </c>
      <c r="B35" s="109" t="s">
        <v>142</v>
      </c>
      <c r="C35" s="111" t="s">
        <v>143</v>
      </c>
    </row>
  </sheetData>
  <mergeCells count="4">
    <mergeCell ref="A2:B2"/>
    <mergeCell ref="A3:B3"/>
    <mergeCell ref="A4:C4"/>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C1134-9A80-4FE4-8D50-660119A1B443}">
  <sheetPr>
    <tabColor theme="2"/>
  </sheetPr>
  <dimension ref="A1:L31"/>
  <sheetViews>
    <sheetView workbookViewId="0">
      <selection activeCell="A7" sqref="A7"/>
    </sheetView>
  </sheetViews>
  <sheetFormatPr defaultRowHeight="14.4" x14ac:dyDescent="0.3"/>
  <cols>
    <col min="1" max="1" width="13.5546875" customWidth="1"/>
    <col min="2" max="2" width="69" customWidth="1"/>
    <col min="16" max="16" width="8.5546875" customWidth="1"/>
  </cols>
  <sheetData>
    <row r="1" spans="1:12" s="10" customFormat="1" ht="23.4" x14ac:dyDescent="0.45">
      <c r="A1" s="43" t="s">
        <v>121</v>
      </c>
      <c r="B1" s="100"/>
    </row>
    <row r="2" spans="1:12" s="10" customFormat="1" ht="18" x14ac:dyDescent="0.35">
      <c r="A2" s="51" t="s">
        <v>60</v>
      </c>
      <c r="B2" s="51"/>
    </row>
    <row r="3" spans="1:12" s="10" customFormat="1" x14ac:dyDescent="0.3">
      <c r="A3" s="52" t="s">
        <v>127</v>
      </c>
      <c r="B3" s="52"/>
    </row>
    <row r="4" spans="1:12" s="10" customFormat="1" x14ac:dyDescent="0.3">
      <c r="A4" s="40" t="s">
        <v>17</v>
      </c>
      <c r="B4" s="47">
        <v>44196</v>
      </c>
    </row>
    <row r="6" spans="1:12" ht="20.399999999999999" thickBot="1" x14ac:dyDescent="0.45">
      <c r="A6" s="33" t="s">
        <v>58</v>
      </c>
    </row>
    <row r="7" spans="1:12" ht="18.600000000000001" thickTop="1" thickBot="1" x14ac:dyDescent="0.4">
      <c r="A7" s="28" t="s">
        <v>50</v>
      </c>
      <c r="B7" s="28" t="s">
        <v>52</v>
      </c>
    </row>
    <row r="8" spans="1:12" ht="29.4" thickTop="1" x14ac:dyDescent="0.3">
      <c r="A8" s="30" t="s">
        <v>51</v>
      </c>
      <c r="B8" s="31" t="s">
        <v>53</v>
      </c>
    </row>
    <row r="9" spans="1:12" ht="28.8" x14ac:dyDescent="0.3">
      <c r="A9" s="30" t="s">
        <v>54</v>
      </c>
      <c r="B9" s="31" t="s">
        <v>55</v>
      </c>
    </row>
    <row r="10" spans="1:12" ht="43.2" x14ac:dyDescent="0.3">
      <c r="A10" s="30" t="s">
        <v>56</v>
      </c>
      <c r="B10" s="31" t="s">
        <v>80</v>
      </c>
    </row>
    <row r="11" spans="1:12" x14ac:dyDescent="0.3">
      <c r="A11" s="30"/>
      <c r="B11" s="31"/>
    </row>
    <row r="12" spans="1:12" ht="20.399999999999999" thickBot="1" x14ac:dyDescent="0.35">
      <c r="A12" s="32" t="s">
        <v>57</v>
      </c>
      <c r="B12" s="31"/>
    </row>
    <row r="13" spans="1:12" ht="18.600000000000001" thickTop="1" thickBot="1" x14ac:dyDescent="0.4">
      <c r="A13" s="28" t="s">
        <v>50</v>
      </c>
      <c r="B13" s="28" t="s">
        <v>59</v>
      </c>
    </row>
    <row r="14" spans="1:12" s="10" customFormat="1" ht="48.6" customHeight="1" thickTop="1" x14ac:dyDescent="0.3">
      <c r="A14" s="30" t="s">
        <v>58</v>
      </c>
      <c r="B14" s="31" t="s">
        <v>61</v>
      </c>
      <c r="D14" s="99" t="s">
        <v>126</v>
      </c>
      <c r="E14" s="99"/>
      <c r="F14" s="99"/>
      <c r="G14" s="99"/>
      <c r="H14" s="99"/>
      <c r="I14" s="99"/>
      <c r="J14" s="99"/>
      <c r="K14" s="99"/>
      <c r="L14" s="93"/>
    </row>
    <row r="15" spans="1:12" ht="115.2" x14ac:dyDescent="0.3">
      <c r="A15" s="30" t="s">
        <v>51</v>
      </c>
      <c r="B15" s="31" t="s">
        <v>98</v>
      </c>
    </row>
    <row r="16" spans="1:12" ht="201.6" x14ac:dyDescent="0.3">
      <c r="A16" s="30" t="s">
        <v>56</v>
      </c>
      <c r="B16" s="31" t="s">
        <v>94</v>
      </c>
    </row>
    <row r="17" spans="1:2" x14ac:dyDescent="0.3">
      <c r="A17" s="30"/>
      <c r="B17" s="31" t="s">
        <v>95</v>
      </c>
    </row>
    <row r="18" spans="1:2" ht="146.25" customHeight="1" x14ac:dyDescent="0.3">
      <c r="A18" s="30"/>
      <c r="B18" s="31" t="s">
        <v>96</v>
      </c>
    </row>
    <row r="19" spans="1:2" ht="141" customHeight="1" x14ac:dyDescent="0.3">
      <c r="A19" s="30"/>
      <c r="B19" s="31" t="s">
        <v>97</v>
      </c>
    </row>
    <row r="20" spans="1:2" x14ac:dyDescent="0.3">
      <c r="A20" s="30"/>
      <c r="B20" s="31"/>
    </row>
    <row r="21" spans="1:2" x14ac:dyDescent="0.3">
      <c r="A21" s="30"/>
      <c r="B21" s="31"/>
    </row>
    <row r="22" spans="1:2" x14ac:dyDescent="0.3">
      <c r="A22" s="29"/>
      <c r="B22" s="27"/>
    </row>
    <row r="23" spans="1:2" x14ac:dyDescent="0.3">
      <c r="A23" s="29"/>
      <c r="B23" s="27"/>
    </row>
    <row r="24" spans="1:2" x14ac:dyDescent="0.3">
      <c r="A24" s="29"/>
      <c r="B24" s="27"/>
    </row>
    <row r="25" spans="1:2" x14ac:dyDescent="0.3">
      <c r="A25" s="29"/>
      <c r="B25" s="27"/>
    </row>
    <row r="26" spans="1:2" x14ac:dyDescent="0.3">
      <c r="A26" s="29"/>
      <c r="B26" s="27"/>
    </row>
    <row r="27" spans="1:2" x14ac:dyDescent="0.3">
      <c r="A27" s="29"/>
      <c r="B27" s="27"/>
    </row>
    <row r="28" spans="1:2" x14ac:dyDescent="0.3">
      <c r="A28" s="29"/>
      <c r="B28" s="27"/>
    </row>
    <row r="29" spans="1:2" x14ac:dyDescent="0.3">
      <c r="A29" s="29"/>
      <c r="B29" s="27"/>
    </row>
    <row r="30" spans="1:2" x14ac:dyDescent="0.3">
      <c r="A30" s="29"/>
    </row>
    <row r="31" spans="1:2" x14ac:dyDescent="0.3">
      <c r="A31" s="29"/>
    </row>
  </sheetData>
  <mergeCells count="3">
    <mergeCell ref="A2:B2"/>
    <mergeCell ref="A3:B3"/>
    <mergeCell ref="D14:K14"/>
  </mergeCells>
  <dataValidations disablePrompts="1" count="1">
    <dataValidation type="date" allowBlank="1" showInputMessage="1" showErrorMessage="1" sqref="B4" xr:uid="{F3F02AF6-83D7-4EDA-A5CB-0893A1CD49FB}">
      <formula1>40179</formula1>
      <formula2>73050</formula2>
    </dataValidation>
  </dataValidations>
  <pageMargins left="0.7" right="0.7" top="0.75" bottom="0.75" header="0.3" footer="0.3"/>
  <pageSetup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515B0-7171-43BF-B732-F54BB051020E}">
  <sheetPr>
    <tabColor theme="3" tint="0.79998168889431442"/>
  </sheetPr>
  <dimension ref="A1:AM15"/>
  <sheetViews>
    <sheetView zoomScale="83" zoomScaleNormal="83" workbookViewId="0">
      <pane xSplit="9" ySplit="12" topLeftCell="Z14" activePane="bottomRight" state="frozen"/>
      <selection activeCell="A4" sqref="A4:B4"/>
      <selection pane="topRight" activeCell="A4" sqref="A4:B4"/>
      <selection pane="bottomLeft" activeCell="A4" sqref="A4:B4"/>
      <selection pane="bottomRight" activeCell="Z14" sqref="Z14:AA14"/>
    </sheetView>
  </sheetViews>
  <sheetFormatPr defaultRowHeight="14.4" x14ac:dyDescent="0.3"/>
  <cols>
    <col min="2" max="2" width="12.109375" customWidth="1"/>
    <col min="3" max="3" width="12.44140625" customWidth="1"/>
    <col min="4" max="4" width="17.88671875" customWidth="1"/>
    <col min="5" max="5" width="14.6640625" bestFit="1" customWidth="1"/>
    <col min="6" max="6" width="10.88671875" bestFit="1" customWidth="1"/>
    <col min="7" max="7" width="10.88671875" style="10" customWidth="1"/>
    <col min="8" max="8" width="13.109375" bestFit="1" customWidth="1"/>
    <col min="9" max="9" width="13.109375" customWidth="1"/>
    <col min="10" max="10" width="11.33203125" customWidth="1"/>
    <col min="11" max="11" width="11.6640625" customWidth="1"/>
    <col min="12" max="12" width="42.109375" bestFit="1" customWidth="1"/>
    <col min="13" max="13" width="28.5546875" bestFit="1" customWidth="1"/>
    <col min="14" max="14" width="15.44140625" bestFit="1" customWidth="1"/>
    <col min="15" max="15" width="13.109375" customWidth="1"/>
    <col min="16" max="16" width="14.33203125" customWidth="1"/>
    <col min="17" max="17" width="18.109375" customWidth="1"/>
    <col min="18" max="19" width="11.33203125" customWidth="1"/>
    <col min="20" max="20" width="15.44140625" customWidth="1"/>
    <col min="21" max="21" width="16.88671875" customWidth="1"/>
    <col min="22" max="23" width="11.33203125" customWidth="1"/>
    <col min="24" max="25" width="11.33203125" style="10" customWidth="1"/>
    <col min="26" max="26" width="12.33203125" style="10" customWidth="1"/>
    <col min="27" max="29" width="12.5546875" bestFit="1" customWidth="1"/>
    <col min="30" max="30" width="13.6640625" customWidth="1"/>
    <col min="31" max="31" width="13.6640625" style="10" customWidth="1"/>
    <col min="32" max="32" width="12.6640625" customWidth="1"/>
    <col min="33" max="33" width="17.44140625" customWidth="1"/>
    <col min="34" max="34" width="18.109375" customWidth="1"/>
    <col min="35" max="39" width="17" customWidth="1"/>
  </cols>
  <sheetData>
    <row r="1" spans="1:39" s="10" customFormat="1" ht="23.4" x14ac:dyDescent="0.45">
      <c r="A1" s="34" t="s">
        <v>111</v>
      </c>
      <c r="E1" s="44" t="s">
        <v>93</v>
      </c>
      <c r="K1" s="90" t="s">
        <v>112</v>
      </c>
    </row>
    <row r="2" spans="1:39" s="10" customFormat="1" ht="29.4" customHeight="1" x14ac:dyDescent="0.35">
      <c r="A2" s="36" t="str">
        <f>'Overview and Instructions'!A2</f>
        <v>Compensation Equity Analysis</v>
      </c>
      <c r="B2" s="36"/>
      <c r="E2" s="62" t="s">
        <v>104</v>
      </c>
      <c r="F2" s="62"/>
      <c r="G2" s="62"/>
      <c r="H2" s="62"/>
      <c r="I2" s="62"/>
      <c r="K2" s="87" t="s">
        <v>113</v>
      </c>
      <c r="L2" s="87"/>
      <c r="M2" s="87"/>
    </row>
    <row r="3" spans="1:39" x14ac:dyDescent="0.3">
      <c r="A3" s="52" t="s">
        <v>79</v>
      </c>
      <c r="B3" s="52"/>
      <c r="C3" s="10"/>
      <c r="D3" s="10"/>
      <c r="E3" s="62"/>
      <c r="F3" s="62"/>
      <c r="G3" s="62"/>
      <c r="H3" s="62"/>
      <c r="I3" s="62"/>
      <c r="K3" s="89" t="s">
        <v>114</v>
      </c>
      <c r="L3" s="88"/>
      <c r="M3" s="88"/>
      <c r="AA3" s="10"/>
      <c r="AB3" s="10"/>
      <c r="AC3" s="10"/>
      <c r="AD3" s="10"/>
      <c r="AF3" s="10"/>
      <c r="AG3" s="10"/>
      <c r="AH3" s="10"/>
    </row>
    <row r="4" spans="1:39" ht="14.4" customHeight="1" x14ac:dyDescent="0.3">
      <c r="A4" s="35" t="s">
        <v>17</v>
      </c>
      <c r="B4" s="38">
        <f>'Overview and Instructions'!B4</f>
        <v>44196</v>
      </c>
      <c r="D4" s="1"/>
      <c r="E4" s="62"/>
      <c r="F4" s="62"/>
      <c r="G4" s="62"/>
      <c r="H4" s="62"/>
      <c r="I4" s="62"/>
      <c r="K4" s="91" t="s">
        <v>115</v>
      </c>
      <c r="L4" s="91"/>
      <c r="M4" s="91"/>
      <c r="AA4" s="10"/>
      <c r="AB4" s="10"/>
      <c r="AC4" s="10"/>
      <c r="AD4" s="10"/>
      <c r="AF4" s="10"/>
      <c r="AG4" s="10"/>
      <c r="AH4" s="10"/>
    </row>
    <row r="5" spans="1:39" s="10" customFormat="1" ht="28.8" customHeight="1" x14ac:dyDescent="0.3">
      <c r="A5" s="46"/>
      <c r="B5" s="38"/>
      <c r="D5" s="1"/>
      <c r="E5" s="49" t="s">
        <v>101</v>
      </c>
      <c r="F5" s="48"/>
      <c r="G5" s="48"/>
      <c r="H5" s="48"/>
      <c r="I5" s="48"/>
      <c r="K5" s="91"/>
      <c r="L5" s="91"/>
      <c r="M5" s="91"/>
    </row>
    <row r="6" spans="1:39" s="10" customFormat="1" x14ac:dyDescent="0.3">
      <c r="A6" s="46"/>
      <c r="B6" s="38"/>
      <c r="D6" s="1"/>
      <c r="E6" s="62" t="s">
        <v>105</v>
      </c>
      <c r="F6" s="62"/>
      <c r="G6" s="62"/>
      <c r="H6" s="62"/>
      <c r="I6" s="62"/>
      <c r="K6" s="86" t="s">
        <v>116</v>
      </c>
      <c r="AA6" s="64" t="s">
        <v>103</v>
      </c>
      <c r="AB6" s="64"/>
      <c r="AC6" s="64"/>
    </row>
    <row r="7" spans="1:39" s="10" customFormat="1" x14ac:dyDescent="0.3">
      <c r="A7" s="46"/>
      <c r="B7" s="38"/>
      <c r="D7" s="1"/>
      <c r="E7" s="62"/>
      <c r="F7" s="62"/>
      <c r="G7" s="62"/>
      <c r="H7" s="62"/>
      <c r="I7" s="62"/>
      <c r="K7" s="92" t="s">
        <v>117</v>
      </c>
      <c r="AA7" s="64"/>
      <c r="AB7" s="64"/>
      <c r="AC7" s="64"/>
    </row>
    <row r="8" spans="1:39" s="10" customFormat="1" x14ac:dyDescent="0.3">
      <c r="A8" s="46"/>
      <c r="B8" s="38"/>
      <c r="D8" s="1"/>
      <c r="E8" s="62"/>
      <c r="F8" s="62"/>
      <c r="G8" s="62"/>
      <c r="H8" s="62"/>
      <c r="I8" s="62"/>
      <c r="AA8" s="64"/>
      <c r="AB8" s="64"/>
      <c r="AC8" s="64"/>
    </row>
    <row r="9" spans="1:39" s="10" customFormat="1" x14ac:dyDescent="0.3">
      <c r="A9" s="46"/>
      <c r="B9" s="63" t="s">
        <v>102</v>
      </c>
      <c r="C9" s="63"/>
      <c r="D9" s="1"/>
      <c r="E9" s="62"/>
      <c r="F9" s="62"/>
      <c r="G9" s="62"/>
      <c r="H9" s="62"/>
      <c r="I9" s="62"/>
      <c r="AA9" s="64"/>
      <c r="AB9" s="64"/>
      <c r="AC9" s="64"/>
    </row>
    <row r="10" spans="1:39" ht="29.4" thickBot="1" x14ac:dyDescent="0.35">
      <c r="B10" s="50" t="s">
        <v>101</v>
      </c>
      <c r="C10" s="50" t="s">
        <v>101</v>
      </c>
      <c r="H10" s="50" t="s">
        <v>101</v>
      </c>
      <c r="R10" s="50" t="s">
        <v>101</v>
      </c>
      <c r="AA10" s="50" t="s">
        <v>101</v>
      </c>
      <c r="AB10" s="10"/>
      <c r="AC10" s="50" t="s">
        <v>101</v>
      </c>
      <c r="AD10" s="10"/>
      <c r="AF10" s="10"/>
      <c r="AG10" s="10"/>
      <c r="AH10" s="10"/>
    </row>
    <row r="11" spans="1:39" ht="17.399999999999999" x14ac:dyDescent="0.35">
      <c r="A11" s="56" t="s">
        <v>8</v>
      </c>
      <c r="B11" s="57"/>
      <c r="C11" s="57"/>
      <c r="D11" s="57"/>
      <c r="E11" s="57"/>
      <c r="F11" s="57"/>
      <c r="G11" s="57"/>
      <c r="H11" s="57"/>
      <c r="I11" s="58"/>
      <c r="J11" s="53" t="s">
        <v>9</v>
      </c>
      <c r="K11" s="54"/>
      <c r="L11" s="54"/>
      <c r="M11" s="54"/>
      <c r="N11" s="54"/>
      <c r="O11" s="54"/>
      <c r="P11" s="54"/>
      <c r="Q11" s="54"/>
      <c r="R11" s="54"/>
      <c r="S11" s="54"/>
      <c r="T11" s="54"/>
      <c r="U11" s="54"/>
      <c r="V11" s="54"/>
      <c r="W11" s="54"/>
      <c r="X11" s="54"/>
      <c r="Y11" s="54"/>
      <c r="Z11" s="55"/>
      <c r="AA11" s="59" t="s">
        <v>99</v>
      </c>
      <c r="AB11" s="60"/>
      <c r="AC11" s="60"/>
      <c r="AD11" s="60"/>
      <c r="AE11" s="61"/>
      <c r="AF11" s="59" t="s">
        <v>100</v>
      </c>
      <c r="AG11" s="60"/>
      <c r="AH11" s="61"/>
      <c r="AI11" s="53" t="s">
        <v>31</v>
      </c>
      <c r="AJ11" s="54"/>
      <c r="AK11" s="54"/>
      <c r="AL11" s="54"/>
      <c r="AM11" s="55"/>
    </row>
    <row r="12" spans="1:39" s="85" customFormat="1" ht="43.8" thickBot="1" x14ac:dyDescent="0.35">
      <c r="A12" s="82" t="s">
        <v>6</v>
      </c>
      <c r="B12" s="82" t="s">
        <v>1</v>
      </c>
      <c r="C12" s="82" t="s">
        <v>0</v>
      </c>
      <c r="D12" s="82" t="s">
        <v>2</v>
      </c>
      <c r="E12" s="82" t="s">
        <v>3</v>
      </c>
      <c r="F12" s="82" t="s">
        <v>4</v>
      </c>
      <c r="G12" s="82" t="s">
        <v>45</v>
      </c>
      <c r="H12" s="82" t="s">
        <v>18</v>
      </c>
      <c r="I12" s="83" t="s">
        <v>7</v>
      </c>
      <c r="J12" s="84" t="s">
        <v>5</v>
      </c>
      <c r="K12" s="82" t="s">
        <v>19</v>
      </c>
      <c r="L12" s="82" t="s">
        <v>37</v>
      </c>
      <c r="M12" s="82" t="s">
        <v>38</v>
      </c>
      <c r="N12" s="82" t="s">
        <v>10</v>
      </c>
      <c r="O12" s="82" t="s">
        <v>11</v>
      </c>
      <c r="P12" s="82" t="s">
        <v>12</v>
      </c>
      <c r="Q12" s="82" t="s">
        <v>13</v>
      </c>
      <c r="R12" s="82" t="s">
        <v>14</v>
      </c>
      <c r="S12" s="82" t="s">
        <v>15</v>
      </c>
      <c r="T12" s="82" t="s">
        <v>20</v>
      </c>
      <c r="U12" s="82" t="s">
        <v>21</v>
      </c>
      <c r="V12" s="82" t="s">
        <v>16</v>
      </c>
      <c r="W12" s="82" t="s">
        <v>46</v>
      </c>
      <c r="X12" s="82" t="s">
        <v>47</v>
      </c>
      <c r="Y12" s="82" t="s">
        <v>87</v>
      </c>
      <c r="Z12" s="82" t="s">
        <v>88</v>
      </c>
      <c r="AA12" s="84" t="s">
        <v>23</v>
      </c>
      <c r="AB12" s="82" t="s">
        <v>24</v>
      </c>
      <c r="AC12" s="82" t="s">
        <v>25</v>
      </c>
      <c r="AD12" s="83" t="s">
        <v>22</v>
      </c>
      <c r="AE12" s="82" t="s">
        <v>82</v>
      </c>
      <c r="AF12" s="84" t="s">
        <v>28</v>
      </c>
      <c r="AG12" s="82" t="s">
        <v>29</v>
      </c>
      <c r="AH12" s="83" t="s">
        <v>30</v>
      </c>
      <c r="AI12" s="84" t="s">
        <v>32</v>
      </c>
      <c r="AJ12" s="82" t="s">
        <v>33</v>
      </c>
      <c r="AK12" s="82" t="s">
        <v>34</v>
      </c>
      <c r="AL12" s="82" t="s">
        <v>35</v>
      </c>
      <c r="AM12" s="82" t="s">
        <v>36</v>
      </c>
    </row>
    <row r="13" spans="1:39" x14ac:dyDescent="0.3">
      <c r="A13" s="12"/>
      <c r="B13" s="44" t="s">
        <v>89</v>
      </c>
      <c r="C13" s="44" t="s">
        <v>26</v>
      </c>
      <c r="D13" s="9" t="str">
        <f>IF(Table1[[#This Row],[Last Name]]&lt;&gt;"",CONCATENATE(Table1[[#This Row],[Last Name]],", ",Table1[[#This Row],[First Name]]),"")</f>
        <v>Doe, John</v>
      </c>
      <c r="E13" s="45">
        <v>25569</v>
      </c>
      <c r="F13" s="45">
        <v>42736</v>
      </c>
      <c r="G13" s="45">
        <v>43831</v>
      </c>
      <c r="H13" s="2">
        <v>50000</v>
      </c>
      <c r="I13" s="6"/>
      <c r="J13" s="7" t="s">
        <v>18</v>
      </c>
      <c r="K13" s="44"/>
      <c r="L13" s="44" t="s">
        <v>118</v>
      </c>
      <c r="M13" s="44"/>
      <c r="N13" s="44"/>
      <c r="O13" s="44"/>
      <c r="P13" s="44"/>
      <c r="Q13" s="9" t="str">
        <f>IF(AND(Table1[[#This Row],[Office - City]]&lt;&gt;"",Table1[[#This Row],[Office - State]]&lt;&gt;""),CONCATENATE(Table1[[#This Row],[Office - City]],", ",Table1[[#This Row],[Office - State]]),"")</f>
        <v/>
      </c>
      <c r="R13" s="44" t="s">
        <v>107</v>
      </c>
      <c r="S13" s="44" t="s">
        <v>86</v>
      </c>
      <c r="T13" s="44" t="s">
        <v>85</v>
      </c>
      <c r="U13" s="44" t="s">
        <v>84</v>
      </c>
      <c r="V13" s="9">
        <f>IF(Table1[[#This Row],[DOB]]&lt;&gt;"",ROUND(($B$4-Table1[[#This Row],[DOB]])/365,0),0)</f>
        <v>51</v>
      </c>
      <c r="W13" s="9">
        <f>IF(Table1[[#This Row],[DOH]]&lt;&gt;"",ROUND(($B$4-Table1[[#This Row],[DOH]])/365,0),0)</f>
        <v>4</v>
      </c>
      <c r="X13" s="9">
        <f>IF(Table1[[#This Row],[Position Effective Date]]&lt;&gt;"",ROUND(($B$4-Table1[[#This Row],[Position Effective Date]])/365,0),0)</f>
        <v>1</v>
      </c>
      <c r="Y13" s="44"/>
      <c r="Z13" s="44"/>
      <c r="AA13" s="11">
        <v>40000</v>
      </c>
      <c r="AB13" s="3">
        <f>IF(AND(Table1[[#This Row],[Low]]&lt;&gt;"",Table1[[#This Row],[High]]&lt;&gt;""),AVERAGE(Table1[[#This Row],[Low]],Table1[[#This Row],[High]]),0)</f>
        <v>50000</v>
      </c>
      <c r="AC13" s="2">
        <v>60000</v>
      </c>
      <c r="AD13" s="14">
        <f>IFERROR(IF(Table1[[#This Row],[Mid]]="",0,Table1[[#This Row],[Salary]]/Table1[[#This Row],[Mid]]),0)</f>
        <v>1</v>
      </c>
      <c r="AE13" s="42" t="str">
        <f>IF(Table1[[#This Row],[Salary]]&lt;Table1[[#This Row],[Low]],"Below",IF(Table1[[#This Row],[Salary]]&gt;Table1[[#This Row],[High]],"Above","In Range"))</f>
        <v>In Range</v>
      </c>
      <c r="AF13" s="5"/>
      <c r="AG13" s="4"/>
      <c r="AH13" s="15">
        <f>IFERROR(IF(Table1[[#This Row],[Mid]]="",0,Table1[[#This Row],[New Salary]]/Table1[[#This Row],[Mid]]),0)</f>
        <v>0</v>
      </c>
      <c r="AI13" s="7"/>
      <c r="AJ13" s="8"/>
      <c r="AK13" s="8"/>
      <c r="AL13" s="8"/>
      <c r="AM13" s="13"/>
    </row>
    <row r="14" spans="1:39" x14ac:dyDescent="0.3">
      <c r="A14" s="12"/>
      <c r="B14" s="44" t="s">
        <v>27</v>
      </c>
      <c r="C14" s="44" t="s">
        <v>90</v>
      </c>
      <c r="D14" s="9" t="str">
        <f>IF(Table1[[#This Row],[Last Name]]&lt;&gt;"",CONCATENATE(Table1[[#This Row],[Last Name]],", ",Table1[[#This Row],[First Name]]),"")</f>
        <v>Smith, Jane</v>
      </c>
      <c r="E14" s="45">
        <v>29221</v>
      </c>
      <c r="F14" s="45">
        <v>43831</v>
      </c>
      <c r="G14" s="45">
        <v>43831</v>
      </c>
      <c r="H14" s="2">
        <v>55000</v>
      </c>
      <c r="I14" s="6"/>
      <c r="J14" s="7" t="s">
        <v>18</v>
      </c>
      <c r="K14" s="44"/>
      <c r="L14" s="44" t="s">
        <v>118</v>
      </c>
      <c r="M14" s="44"/>
      <c r="N14" s="44"/>
      <c r="O14" s="44"/>
      <c r="P14" s="44"/>
      <c r="Q14" s="9" t="str">
        <f>IF(AND(Table1[[#This Row],[Office - City]]&lt;&gt;"",Table1[[#This Row],[Office - State]]&lt;&gt;""),CONCATENATE(Table1[[#This Row],[Office - City]],", ",Table1[[#This Row],[Office - State]]),"")</f>
        <v/>
      </c>
      <c r="R14" s="44" t="s">
        <v>108</v>
      </c>
      <c r="S14" s="44" t="s">
        <v>83</v>
      </c>
      <c r="T14" s="44" t="s">
        <v>84</v>
      </c>
      <c r="U14" s="44" t="s">
        <v>85</v>
      </c>
      <c r="V14" s="9">
        <f>IF(Table1[[#This Row],[DOB]]&lt;&gt;"",ROUND(($B$4-Table1[[#This Row],[DOB]])/365,0),0)</f>
        <v>41</v>
      </c>
      <c r="W14" s="9">
        <f>IF(Table1[[#This Row],[DOH]]&lt;&gt;"",ROUND(($B$4-Table1[[#This Row],[DOH]])/365,0),0)</f>
        <v>1</v>
      </c>
      <c r="X14" s="9">
        <f>IF(Table1[[#This Row],[Position Effective Date]]&lt;&gt;"",ROUND(($B$4-Table1[[#This Row],[Position Effective Date]])/365,0),0)</f>
        <v>1</v>
      </c>
      <c r="Y14" s="44"/>
      <c r="Z14" s="44"/>
      <c r="AA14" s="44"/>
      <c r="AB14" s="3">
        <f>IF(AND(Table1[[#This Row],[Low]]&lt;&gt;"",Table1[[#This Row],[High]]&lt;&gt;""),AVERAGE(Table1[[#This Row],[Low]],Table1[[#This Row],[High]]),0)</f>
        <v>0</v>
      </c>
      <c r="AC14" s="2">
        <v>60000</v>
      </c>
      <c r="AD14" s="14">
        <f>IFERROR(IF(Table1[[#This Row],[Mid]]="",0,Table1[[#This Row],[Salary]]/Table1[[#This Row],[Mid]]),0)</f>
        <v>0</v>
      </c>
      <c r="AE14" s="42" t="str">
        <f>IF(Table1[[#This Row],[Salary]]&lt;Table1[[#This Row],[Low]],"Below",IF(Table1[[#This Row],[Salary]]&gt;Table1[[#This Row],[High]],"Above","In Range"))</f>
        <v>In Range</v>
      </c>
      <c r="AF14" s="5"/>
      <c r="AG14" s="4"/>
      <c r="AH14" s="15">
        <f>IFERROR(IF(Table1[[#This Row],[Mid]]="",0,Table1[[#This Row],[New Salary]]/Table1[[#This Row],[Mid]]),0)</f>
        <v>0</v>
      </c>
      <c r="AI14" s="7"/>
      <c r="AJ14" s="8"/>
      <c r="AK14" s="8"/>
      <c r="AL14" s="8"/>
      <c r="AM14" s="13"/>
    </row>
    <row r="15" spans="1:39" x14ac:dyDescent="0.3">
      <c r="A15" s="65"/>
      <c r="B15" s="66" t="s">
        <v>106</v>
      </c>
      <c r="C15" s="66" t="s">
        <v>110</v>
      </c>
      <c r="D15" s="67" t="str">
        <f>IF(Table1[[#This Row],[Last Name]]&lt;&gt;"",CONCATENATE(Table1[[#This Row],[Last Name]],", ",Table1[[#This Row],[First Name]]),"")</f>
        <v>Jones, Jordan</v>
      </c>
      <c r="E15" s="68">
        <v>31048</v>
      </c>
      <c r="F15" s="68">
        <v>43565</v>
      </c>
      <c r="G15" s="68">
        <v>43403</v>
      </c>
      <c r="H15" s="69">
        <v>58000</v>
      </c>
      <c r="I15" s="70"/>
      <c r="J15" s="71"/>
      <c r="K15" s="66"/>
      <c r="L15" s="66" t="s">
        <v>118</v>
      </c>
      <c r="M15" s="66"/>
      <c r="N15" s="66"/>
      <c r="O15" s="66"/>
      <c r="P15" s="66"/>
      <c r="Q15" s="67" t="str">
        <f>IF(AND(Table1[[#This Row],[Office - City]]&lt;&gt;"",Table1[[#This Row],[Office - State]]&lt;&gt;""),CONCATENATE(Table1[[#This Row],[Office - City]],", ",Table1[[#This Row],[Office - State]]),"")</f>
        <v/>
      </c>
      <c r="R15" s="66" t="s">
        <v>109</v>
      </c>
      <c r="S15" s="66" t="s">
        <v>83</v>
      </c>
      <c r="T15" s="66" t="s">
        <v>84</v>
      </c>
      <c r="U15" s="66" t="s">
        <v>84</v>
      </c>
      <c r="V15" s="67">
        <f>IF(Table1[[#This Row],[DOB]]&lt;&gt;"",ROUND(($B$4-Table1[[#This Row],[DOB]])/365,0),0)</f>
        <v>36</v>
      </c>
      <c r="W15" s="72">
        <f>IF(Table1[[#This Row],[DOH]]&lt;&gt;"",ROUND(($B$4-Table1[[#This Row],[DOH]])/365,0),0)</f>
        <v>2</v>
      </c>
      <c r="X15" s="73">
        <f>IF(Table1[[#This Row],[Position Effective Date]]&lt;&gt;"",ROUND(($B$4-Table1[[#This Row],[Position Effective Date]])/365,0),0)</f>
        <v>2</v>
      </c>
      <c r="Y15" s="74"/>
      <c r="Z15" s="44"/>
      <c r="AA15" s="44"/>
      <c r="AB15" s="75">
        <f>IF(AND(Table1[[#This Row],[Low]]&lt;&gt;"",Table1[[#This Row],[High]]&lt;&gt;""),AVERAGE(Table1[[#This Row],[Low]],Table1[[#This Row],[High]]),0)</f>
        <v>0</v>
      </c>
      <c r="AC15" s="69">
        <v>60000</v>
      </c>
      <c r="AD15" s="76">
        <f>IFERROR(IF(Table1[[#This Row],[Mid]]="",0,Table1[[#This Row],[Salary]]/Table1[[#This Row],[Mid]]),0)</f>
        <v>0</v>
      </c>
      <c r="AE15" s="77" t="str">
        <f>IF(Table1[[#This Row],[Salary]]&lt;Table1[[#This Row],[Low]],"Below",IF(Table1[[#This Row],[Salary]]&gt;Table1[[#This Row],[High]],"Above","In Range"))</f>
        <v>In Range</v>
      </c>
      <c r="AF15" s="78"/>
      <c r="AG15" s="79"/>
      <c r="AH15" s="80">
        <f>IFERROR(IF(Table1[[#This Row],[Mid]]="",0,Table1[[#This Row],[New Salary]]/Table1[[#This Row],[Mid]]),0)</f>
        <v>0</v>
      </c>
      <c r="AI15" s="71"/>
      <c r="AJ15" s="66"/>
      <c r="AK15" s="66"/>
      <c r="AL15" s="66"/>
      <c r="AM15" s="81"/>
    </row>
  </sheetData>
  <mergeCells count="12">
    <mergeCell ref="AI11:AM11"/>
    <mergeCell ref="A3:B3"/>
    <mergeCell ref="A11:I11"/>
    <mergeCell ref="AF11:AH11"/>
    <mergeCell ref="AA11:AE11"/>
    <mergeCell ref="J11:Z11"/>
    <mergeCell ref="E2:I4"/>
    <mergeCell ref="E6:I9"/>
    <mergeCell ref="B9:C9"/>
    <mergeCell ref="AA6:AC9"/>
    <mergeCell ref="K2:M2"/>
    <mergeCell ref="K4:M5"/>
  </mergeCells>
  <phoneticPr fontId="9" type="noConversion"/>
  <dataValidations count="1">
    <dataValidation type="date" operator="greaterThan" allowBlank="1" showInputMessage="1" showErrorMessage="1" sqref="E13:G15" xr:uid="{9F992D6E-EBB9-4B3B-B7B4-5027B9FFA884}">
      <formula1>1</formula1>
    </dataValidation>
  </dataValidation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F40C6-1771-4BB4-9DE1-65831DA6C374}">
  <sheetPr>
    <tabColor theme="3"/>
  </sheetPr>
  <dimension ref="A1:L8"/>
  <sheetViews>
    <sheetView zoomScale="85" zoomScaleNormal="85" workbookViewId="0">
      <selection activeCell="O8" sqref="O8"/>
    </sheetView>
  </sheetViews>
  <sheetFormatPr defaultRowHeight="14.4" outlineLevelCol="1" x14ac:dyDescent="0.3"/>
  <cols>
    <col min="1" max="1" width="18.109375" customWidth="1"/>
    <col min="2" max="2" width="11.5546875" bestFit="1" customWidth="1"/>
    <col min="3" max="3" width="6.44140625" style="10" customWidth="1"/>
    <col min="4" max="4" width="3.6640625" style="10" customWidth="1"/>
    <col min="5" max="5" width="43" customWidth="1" outlineLevel="1"/>
    <col min="6" max="6" width="15" customWidth="1" outlineLevel="1"/>
    <col min="7" max="7" width="22" customWidth="1" outlineLevel="1"/>
    <col min="8" max="8" width="12.33203125" customWidth="1" outlineLevel="1"/>
    <col min="9" max="9" width="11.44140625" customWidth="1" outlineLevel="1"/>
    <col min="10" max="10" width="12.44140625" customWidth="1" outlineLevel="1"/>
    <col min="11" max="11" width="13.44140625" customWidth="1" outlineLevel="1"/>
    <col min="12" max="12" width="9" customWidth="1" outlineLevel="1"/>
    <col min="20" max="20" width="14.5546875" bestFit="1" customWidth="1"/>
    <col min="21" max="21" width="14.109375" bestFit="1" customWidth="1"/>
    <col min="22" max="22" width="16.33203125" bestFit="1" customWidth="1"/>
    <col min="23" max="23" width="22.5546875" bestFit="1" customWidth="1"/>
    <col min="24" max="24" width="16.5546875" bestFit="1" customWidth="1"/>
  </cols>
  <sheetData>
    <row r="1" spans="1:11" ht="63.6" x14ac:dyDescent="0.45">
      <c r="A1" s="34" t="str">
        <f>'Overview and Instructions'!A1</f>
        <v>The Equity Management Tool (EMT)</v>
      </c>
      <c r="B1" s="10"/>
      <c r="E1" s="16" t="s">
        <v>40</v>
      </c>
      <c r="F1" s="16" t="s">
        <v>41</v>
      </c>
      <c r="G1" s="16" t="s">
        <v>43</v>
      </c>
      <c r="H1" s="16" t="s">
        <v>42</v>
      </c>
      <c r="I1" s="16" t="s">
        <v>44</v>
      </c>
      <c r="J1" s="16" t="s">
        <v>48</v>
      </c>
      <c r="K1" s="16" t="s">
        <v>49</v>
      </c>
    </row>
    <row r="2" spans="1:11" ht="21" x14ac:dyDescent="0.4">
      <c r="A2" s="36" t="str">
        <f>'Overview and Instructions'!A2</f>
        <v>Compensation Equity Analysis</v>
      </c>
      <c r="B2" s="36"/>
      <c r="E2" s="17">
        <v>3</v>
      </c>
      <c r="F2" s="18">
        <v>54333.333333333336</v>
      </c>
      <c r="G2" s="19">
        <v>1</v>
      </c>
      <c r="H2" s="19">
        <v>1.0866666666666667</v>
      </c>
      <c r="I2" s="19">
        <v>1.1599999999999999</v>
      </c>
      <c r="J2" s="41">
        <v>1.3333333333333333</v>
      </c>
      <c r="K2" s="41">
        <v>2.3333333333333335</v>
      </c>
    </row>
    <row r="3" spans="1:11" x14ac:dyDescent="0.3">
      <c r="A3" s="37" t="str">
        <f>'Overview and Instructions'!A3</f>
        <v>Created by Sadowski Consulting Services, LLC and Gallagher, Flynn &amp; Company, LLP</v>
      </c>
      <c r="B3" s="37"/>
    </row>
    <row r="4" spans="1:11" ht="43.2" x14ac:dyDescent="0.3">
      <c r="A4" s="37" t="s">
        <v>17</v>
      </c>
      <c r="B4" s="39">
        <f>'Overview and Instructions'!B4</f>
        <v>44196</v>
      </c>
      <c r="E4" s="25" t="s">
        <v>37</v>
      </c>
      <c r="F4" s="20" t="s">
        <v>14</v>
      </c>
      <c r="G4" s="25" t="s">
        <v>2</v>
      </c>
      <c r="H4" s="21" t="s">
        <v>41</v>
      </c>
      <c r="I4" s="21" t="s">
        <v>42</v>
      </c>
      <c r="J4" s="21" t="s">
        <v>48</v>
      </c>
      <c r="K4" s="21" t="s">
        <v>49</v>
      </c>
    </row>
    <row r="5" spans="1:11" x14ac:dyDescent="0.3">
      <c r="E5" s="24" t="s">
        <v>118</v>
      </c>
      <c r="F5" s="24" t="s">
        <v>107</v>
      </c>
      <c r="G5" s="24" t="s">
        <v>92</v>
      </c>
      <c r="H5" s="22">
        <v>50000</v>
      </c>
      <c r="I5" s="23">
        <v>1</v>
      </c>
      <c r="J5" s="26">
        <v>1</v>
      </c>
      <c r="K5" s="26">
        <v>4</v>
      </c>
    </row>
    <row r="6" spans="1:11" x14ac:dyDescent="0.3">
      <c r="E6" s="24"/>
      <c r="F6" s="24" t="s">
        <v>109</v>
      </c>
      <c r="G6" s="24" t="s">
        <v>119</v>
      </c>
      <c r="H6" s="22">
        <v>58000</v>
      </c>
      <c r="I6" s="23">
        <v>1.1599999999999999</v>
      </c>
      <c r="J6" s="26">
        <v>2</v>
      </c>
      <c r="K6" s="26">
        <v>2</v>
      </c>
    </row>
    <row r="7" spans="1:11" x14ac:dyDescent="0.3">
      <c r="E7" s="24"/>
      <c r="F7" s="24" t="s">
        <v>108</v>
      </c>
      <c r="G7" s="24" t="s">
        <v>91</v>
      </c>
      <c r="H7" s="22">
        <v>55000</v>
      </c>
      <c r="I7" s="23">
        <v>1.1000000000000001</v>
      </c>
      <c r="J7" s="26">
        <v>1</v>
      </c>
      <c r="K7" s="26">
        <v>1</v>
      </c>
    </row>
    <row r="8" spans="1:11" x14ac:dyDescent="0.3">
      <c r="E8" s="24" t="s">
        <v>39</v>
      </c>
      <c r="F8" s="24"/>
      <c r="G8" s="24"/>
      <c r="H8" s="22">
        <v>54333.333333333336</v>
      </c>
      <c r="I8" s="23">
        <v>1.0866666666666667</v>
      </c>
      <c r="J8" s="26">
        <v>1.3333333333333333</v>
      </c>
      <c r="K8" s="26">
        <v>2.3333333333333335</v>
      </c>
    </row>
  </sheetData>
  <sheetProtection insertColumns="0" insertRows="0" deleteColumns="0" deleteRows="0" sort="0" autoFilter="0" pivotTables="0"/>
  <pageMargins left="0.7" right="0.7" top="0.75" bottom="0.75" header="0.3" footer="0.3"/>
  <pageSetup orientation="portrait" horizontalDpi="0" verticalDpi="0" r:id="rId3"/>
  <drawing r:id="rId4"/>
  <extLst>
    <ext xmlns:x14="http://schemas.microsoft.com/office/spreadsheetml/2009/9/main" uri="{A8765BA9-456A-4dab-B4F3-ACF838C121DE}">
      <x14:slicerList>
        <x14:slicer r:id="rId5"/>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64F6F-9DD9-47E4-9B77-9FB7A4526E5A}">
  <dimension ref="A1"/>
  <sheetViews>
    <sheetView workbookViewId="0"/>
  </sheetViews>
  <sheetFormatPr defaultRowHeight="14.4" x14ac:dyDescent="0.3"/>
  <sheetData>
    <row r="1" spans="1:1" x14ac:dyDescent="0.3">
      <c r="A1" t="s">
        <v>120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C l i e n t W i n d o w X M L " > < C u s t o m C o n t e n t > < ! [ C D A T A [ T a b l e 1 ] ] > < / C u s t o m C o n t e n t > < / G e m i n i > 
</file>

<file path=customXml/item10.xml>��< ? x m l   v e r s i o n = " 1 . 0 "   e n c o d i n g = " U T F - 1 6 " ? > < G e m i n i   x m l n s = " h t t p : / / g e m i n i / p i v o t c u s t o m i z a t i o n / I s S a n d b o x E m b e d d e d " > < C u s t o m C o n t e n t > < ! [ C D A T A [ y e s ] ] > < / C u s t o m C o n t e n t > < / G e m i n i > 
</file>

<file path=customXml/item1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 2 0 2 0 - 1 2 - 1 0 T 1 6 : 5 0 : 4 0 . 9 5 8 7 5 9 3 - 0 5 : 0 0 < / L a s t P r o c e s s e d T i m e > < / D a t a M o d e l i n g S a n d b o x . S e r i a l i z e d S a n d b o x E r r o r C a c h e > ] ] > < / C u s t o m C o n t e n t > < / G e m i n i > 
</file>

<file path=customXml/item12.xml>��< ? x m l   v e r s i o n = " 1 . 0 "   e n c o d i n g = " U T F - 1 6 " ? > < G e m i n i   x m l n s = " h t t p : / / g e m i n i / p i v o t c u s t o m i z a t i o n / L i n k e d T a b l e U p d a t e M o d e " > < C u s t o m C o n t e n t > < ! [ C D A T A [ T r u e ] ] > < / C u s t o m C o n t e n t > < / G e m i n i > 
</file>

<file path=customXml/item1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 T a b l e 1 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 C o l u m n s \ E E   I D < / K e y > < / a : K e y > < a : V a l u e   i : t y p e = " T a b l e W i d g e t B a s e V i e w S t a t e " / > < / a : K e y V a l u e O f D i a g r a m O b j e c t K e y a n y T y p e z b w N T n L X > < a : K e y V a l u e O f D i a g r a m O b j e c t K e y a n y T y p e z b w N T n L X > < a : K e y > < K e y > C o l u m n s \ L a s t   N a m e < / K e y > < / a : K e y > < a : V a l u e   i : t y p e = " T a b l e W i d g e t B a s e V i e w S t a t e " / > < / a : K e y V a l u e O f D i a g r a m O b j e c t K e y a n y T y p e z b w N T n L X > < a : K e y V a l u e O f D i a g r a m O b j e c t K e y a n y T y p e z b w N T n L X > < a : K e y > < K e y > C o l u m n s \ F i r s t   N a m e < / K e y > < / a : K e y > < a : V a l u e   i : t y p e = " T a b l e W i d g e t B a s e V i e w S t a t e " / > < / a : K e y V a l u e O f D i a g r a m O b j e c t K e y a n y T y p e z b w N T n L X > < a : K e y V a l u e O f D i a g r a m O b j e c t K e y a n y T y p e z b w N T n L X > < a : K e y > < K e y > C o l u m n s \ F u l l   N a m e < / K e y > < / a : K e y > < a : V a l u e   i : t y p e = " T a b l e W i d g e t B a s e V i e w S t a t e " / > < / a : K e y V a l u e O f D i a g r a m O b j e c t K e y a n y T y p e z b w N T n L X > < a : K e y V a l u e O f D i a g r a m O b j e c t K e y a n y T y p e z b w N T n L X > < a : K e y > < K e y > C o l u m n s \ D O B < / K e y > < / a : K e y > < a : V a l u e   i : t y p e = " T a b l e W i d g e t B a s e V i e w S t a t e " / > < / a : K e y V a l u e O f D i a g r a m O b j e c t K e y a n y T y p e z b w N T n L X > < a : K e y V a l u e O f D i a g r a m O b j e c t K e y a n y T y p e z b w N T n L X > < a : K e y > < K e y > C o l u m n s \ D O H < / K e y > < / a : K e y > < a : V a l u e   i : t y p e = " T a b l e W i d g e t B a s e V i e w S t a t e " / > < / a : K e y V a l u e O f D i a g r a m O b j e c t K e y a n y T y p e z b w N T n L X > < a : K e y V a l u e O f D i a g r a m O b j e c t K e y a n y T y p e z b w N T n L X > < a : K e y > < K e y > C o l u m n s \ S a l a r y < / K e y > < / a : K e y > < a : V a l u e   i : t y p e = " T a b l e W i d g e t B a s e V i e w S t a t e " / > < / a : K e y V a l u e O f D i a g r a m O b j e c t K e y a n y T y p e z b w N T n L X > < a : K e y V a l u e O f D i a g r a m O b j e c t K e y a n y T y p e z b w N T n L X > < a : K e y > < K e y > C o l u m n s \ H o u r l y   R a t e < / K e y > < / a : K e y > < a : V a l u e   i : t y p e = " T a b l e W i d g e t B a s e V i e w S t a t e " / > < / a : K e y V a l u e O f D i a g r a m O b j e c t K e y a n y T y p e z b w N T n L X > < a : K e y V a l u e O f D i a g r a m O b j e c t K e y a n y T y p e z b w N T n L X > < a : K e y > < K e y > C o l u m n s \ P a y   T y p e < / K e y > < / a : K e y > < a : V a l u e   i : t y p e = " T a b l e W i d g e t B a s e V i e w S t a t e " / > < / a : K e y V a l u e O f D i a g r a m O b j e c t K e y a n y T y p e z b w N T n L X > < a : K e y V a l u e O f D i a g r a m O b j e c t K e y a n y T y p e z b w N T n L X > < a : K e y > < K e y > C o l u m n s \ P a y   G r a d e < / K e y > < / a : K e y > < a : V a l u e   i : t y p e = " T a b l e W i d g e t B a s e V i e w S t a t e " / > < / a : K e y V a l u e O f D i a g r a m O b j e c t K e y a n y T y p e z b w N T n L X > < a : K e y V a l u e O f D i a g r a m O b j e c t K e y a n y T y p e z b w N T n L X > < a : K e y > < K e y > C o l u m n s \ T i t l e < / K e y > < / a : K e y > < a : V a l u e   i : t y p e = " T a b l e W i d g e t B a s e V i e w S t a t e " / > < / a : K e y V a l u e O f D i a g r a m O b j e c t K e y a n y T y p e z b w N T n L X > < a : K e y V a l u e O f D i a g r a m O b j e c t K e y a n y T y p e z b w N T n L X > < a : K e y > < K e y > C o l u m n s \ P o s i t i o n   F a m i l y < / K e y > < / a : K e y > < a : V a l u e   i : t y p e = " T a b l e W i d g e t B a s e V i e w S t a t e " / > < / a : K e y V a l u e O f D i a g r a m O b j e c t K e y a n y T y p e z b w N T n L X > < a : K e y V a l u e O f D i a g r a m O b j e c t K e y a n y T y p e z b w N T n L X > < a : K e y > < K e y > C o l u m n s \ D e p a r t m e n t < / K e y > < / a : K e y > < a : V a l u e   i : t y p e = " T a b l e W i d g e t B a s e V i e w S t a t e " / > < / a : K e y V a l u e O f D i a g r a m O b j e c t K e y a n y T y p e z b w N T n L X > < a : K e y V a l u e O f D i a g r a m O b j e c t K e y a n y T y p e z b w N T n L X > < a : K e y > < K e y > C o l u m n s \ O f f i c e   -   C i t y < / K e y > < / a : K e y > < a : V a l u e   i : t y p e = " T a b l e W i d g e t B a s e V i e w S t a t e " / > < / a : K e y V a l u e O f D i a g r a m O b j e c t K e y a n y T y p e z b w N T n L X > < a : K e y V a l u e O f D i a g r a m O b j e c t K e y a n y T y p e z b w N T n L X > < a : K e y > < K e y > C o l u m n s \ O f f i c e   -   S t a t e < / K e y > < / a : K e y > < a : V a l u e   i : t y p e = " T a b l e W i d g e t B a s e V i e w S t a t e " / > < / a : K e y V a l u e O f D i a g r a m O b j e c t K e y a n y T y p e z b w N T n L X > < a : K e y V a l u e O f D i a g r a m O b j e c t K e y a n y T y p e z b w N T n L X > < a : K e y > < K e y > C o l u m n s \ O f f i c e   -   C o m b i n e d < / K e y > < / a : K e y > < a : V a l u e   i : t y p e = " T a b l e W i d g e t B a s e V i e w S t a t e " / > < / a : K e y V a l u e O f D i a g r a m O b j e c t K e y a n y T y p e z b w N T n L X > < a : K e y V a l u e O f D i a g r a m O b j e c t K e y a n y T y p e z b w N T n L X > < a : K e y > < K e y > C o l u m n s \ G e n d e r < / K e y > < / a : K e y > < a : V a l u e   i : t y p e = " T a b l e W i d g e t B a s e V i e w S t a t e " / > < / a : K e y V a l u e O f D i a g r a m O b j e c t K e y a n y T y p e z b w N T n L X > < a : K e y V a l u e O f D i a g r a m O b j e c t K e y a n y T y p e z b w N T n L X > < a : K e y > < K e y > C o l u m n s \ R a c e < / K e y > < / a : K e y > < a : V a l u e   i : t y p e = " T a b l e W i d g e t B a s e V i e w S t a t e " / > < / a : K e y V a l u e O f D i a g r a m O b j e c t K e y a n y T y p e z b w N T n L X > < a : K e y V a l u e O f D i a g r a m O b j e c t K e y a n y T y p e z b w N T n L X > < a : K e y > < K e y > C o l u m n s \ V e t e r a n   S t a t u s < / K e y > < / a : K e y > < a : V a l u e   i : t y p e = " T a b l e W i d g e t B a s e V i e w S t a t e " / > < / a : K e y V a l u e O f D i a g r a m O b j e c t K e y a n y T y p e z b w N T n L X > < a : K e y V a l u e O f D i a g r a m O b j e c t K e y a n y T y p e z b w N T n L X > < a : K e y > < K e y > C o l u m n s \ D i s a b i l i t y   S t a t u s < / K e y > < / a : K e y > < a : V a l u e   i : t y p e = " T a b l e W i d g e t B a s e V i e w S t a t e " / > < / a : K e y V a l u e O f D i a g r a m O b j e c t K e y a n y T y p e z b w N T n L X > < a : K e y V a l u e O f D i a g r a m O b j e c t K e y a n y T y p e z b w N T n L X > < a : K e y > < K e y > C o l u m n s \ A g e < / K e y > < / a : K e y > < a : V a l u e   i : t y p e = " T a b l e W i d g e t B a s e V i e w S t a t e " / > < / a : K e y V a l u e O f D i a g r a m O b j e c t K e y a n y T y p e z b w N T n L X > < a : K e y V a l u e O f D i a g r a m O b j e c t K e y a n y T y p e z b w N T n L X > < a : K e y > < K e y > C o l u m n s \ T e n u r e < / K e y > < / a : K e y > < a : V a l u e   i : t y p e = " T a b l e W i d g e t B a s e V i e w S t a t e " / > < / a : K e y V a l u e O f D i a g r a m O b j e c t K e y a n y T y p e z b w N T n L X > < a : K e y V a l u e O f D i a g r a m O b j e c t K e y a n y T y p e z b w N T n L X > < a : K e y > < K e y > C o l u m n s \ L o w < / K e y > < / a : K e y > < a : V a l u e   i : t y p e = " T a b l e W i d g e t B a s e V i e w S t a t e " / > < / a : K e y V a l u e O f D i a g r a m O b j e c t K e y a n y T y p e z b w N T n L X > < a : K e y V a l u e O f D i a g r a m O b j e c t K e y a n y T y p e z b w N T n L X > < a : K e y > < K e y > C o l u m n s \ M i d < / K e y > < / a : K e y > < a : V a l u e   i : t y p e = " T a b l e W i d g e t B a s e V i e w S t a t e " / > < / a : K e y V a l u e O f D i a g r a m O b j e c t K e y a n y T y p e z b w N T n L X > < a : K e y V a l u e O f D i a g r a m O b j e c t K e y a n y T y p e z b w N T n L X > < a : K e y > < K e y > C o l u m n s \ H i g h < / K e y > < / a : K e y > < a : V a l u e   i : t y p e = " T a b l e W i d g e t B a s e V i e w S t a t e " / > < / a : K e y V a l u e O f D i a g r a m O b j e c t K e y a n y T y p e z b w N T n L X > < a : K e y V a l u e O f D i a g r a m O b j e c t K e y a n y T y p e z b w N T n L X > < a : K e y > < K e y > C o l u m n s \ C o m p a   R a t i o < / K e y > < / a : K e y > < a : V a l u e   i : t y p e = " T a b l e W i d g e t B a s e V i e w S t a t e " / > < / a : K e y V a l u e O f D i a g r a m O b j e c t K e y a n y T y p e z b w N T n L X > < a : K e y V a l u e O f D i a g r a m O b j e c t K e y a n y T y p e z b w N T n L X > < a : K e y > < K e y > C o l u m n s \ N e w   S a l a r y < / K e y > < / a : K e y > < a : V a l u e   i : t y p e = " T a b l e W i d g e t B a s e V i e w S t a t e " / > < / a : K e y V a l u e O f D i a g r a m O b j e c t K e y a n y T y p e z b w N T n L X > < a : K e y V a l u e O f D i a g r a m O b j e c t K e y a n y T y p e z b w N T n L X > < a : K e y > < K e y > C o l u m n s \ N e w   H o u r l y   R a t e < / K e y > < / a : K e y > < a : V a l u e   i : t y p e = " T a b l e W i d g e t B a s e V i e w S t a t e " / > < / a : K e y V a l u e O f D i a g r a m O b j e c t K e y a n y T y p e z b w N T n L X > < a : K e y V a l u e O f D i a g r a m O b j e c t K e y a n y T y p e z b w N T n L X > < a : K e y > < K e y > C o l u m n s \ N e w   C o m p a   R a t i o < / K e y > < / a : K e y > < a : V a l u e   i : t y p e = " T a b l e W i d g e t B a s e V i e w S t a t e " / > < / a : K e y V a l u e O f D i a g r a m O b j e c t K e y a n y T y p e z b w N T n L X > < a : K e y V a l u e O f D i a g r a m O b j e c t K e y a n y T y p e z b w N T n L X > < a : K e y > < K e y > C o l u m n s \ C u s t o m   S l i c e r   # 1 < / K e y > < / a : K e y > < a : V a l u e   i : t y p e = " T a b l e W i d g e t B a s e V i e w S t a t e " / > < / a : K e y V a l u e O f D i a g r a m O b j e c t K e y a n y T y p e z b w N T n L X > < a : K e y V a l u e O f D i a g r a m O b j e c t K e y a n y T y p e z b w N T n L X > < a : K e y > < K e y > C o l u m n s \ C u s t o m   S l i c e r   # 2 < / K e y > < / a : K e y > < a : V a l u e   i : t y p e = " T a b l e W i d g e t B a s e V i e w S t a t e " / > < / a : K e y V a l u e O f D i a g r a m O b j e c t K e y a n y T y p e z b w N T n L X > < a : K e y V a l u e O f D i a g r a m O b j e c t K e y a n y T y p e z b w N T n L X > < a : K e y > < K e y > C o l u m n s \ C u s t o m   S l i c e r   # 3 < / K e y > < / a : K e y > < a : V a l u e   i : t y p e = " T a b l e W i d g e t B a s e V i e w S t a t e " / > < / a : K e y V a l u e O f D i a g r a m O b j e c t K e y a n y T y p e z b w N T n L X > < a : K e y V a l u e O f D i a g r a m O b j e c t K e y a n y T y p e z b w N T n L X > < a : K e y > < K e y > C o l u m n s \ C u s t o m   S l i c e r   # 4 < / K e y > < / a : K e y > < a : V a l u e   i : t y p e = " T a b l e W i d g e t B a s e V i e w S t a t e " / > < / a : K e y V a l u e O f D i a g r a m O b j e c t K e y a n y T y p e z b w N T n L X > < a : K e y V a l u e O f D i a g r a m O b j e c t K e y a n y T y p e z b w N T n L X > < a : K e y > < K e y > C o l u m n s \ C u s t o m   S l i c e r   # 5 < / 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4.xml>��< ? x m l   v e r s i o n = " 1 . 0 "   e n c o d i n g = " U T F - 1 6 " ? > < G e m i n i   x m l n s = " h t t p : / / g e m i n i / p i v o t c u s t o m i z a t i o n / P o w e r P i v o t V e r s i o n " > < C u s t o m C o n t e n t > < ! [ C D A T A [ 2 0 1 5 . 1 3 0 . 8 0 0 . 1 3 3 8 ] ] > < / C u s t o m C o n t e n t > < / G e m i n i > 
</file>

<file path=customXml/item15.xml>��< ? x m l   v e r s i o n = " 1 . 0 "   e n c o d i n g = " U T F - 1 6 " ? > < G e m i n i   x m l n s = " h t t p : / / g e m i n i / p i v o t c u s t o m i z a t i o n / M a n u a l C a l c M o d e " > < C u s t o m C o n t e n t > < ! [ C D A T A [ F a l s e ] ] > < / C u s t o m C o n t e n t > < / G e m i n i > 
</file>

<file path=customXml/item16.xml>��< ? x m l   v e r s i o n = " 1 . 0 "   e n c o d i n g = " U T F - 1 6 " ? > < G e m i n i   x m l n s = " h t t p : / / g e m i n i / p i v o t c u s t o m i z a t i o n / 9 6 9 0 b 5 0 f - 3 d 0 9 - 4 6 9 6 - a d 1 c - 0 c 2 6 1 9 6 1 e a 6 4 " > < C u s t o m C o n t e n t > < ! [ C D A T A [ < ? x m l   v e r s i o n = " 1 . 0 "   e n c o d i n g = " u t f - 1 6 " ? > < S e t t i n g s > < C a l c u l a t e d F i e l d s > < i t e m > < M e a s u r e N a m e > m e a s u r e   1 < / M e a s u r e N a m e > < D i s p l a y N a m e > m e a s u r e   1 < / D i s p l a y N a m e > < V i s i b l e > F a l s e < / V i s i b l e > < / i t e m > < / C a l c u l a t e d F i e l d s > < S A H o s t H a s h > 0 < / S A H o s t H a s h > < G e m i n i F i e l d L i s t V i s i b l e > T r u e < / G e m i n i F i e l d L i s t V i s i b l e > < / S e t t i n g s > ] ] > < / C u s t o m C o n t e n t > < / G e m i n i > 
</file>

<file path=customXml/item17.xml>��< ? x m l   v e r s i o n = " 1 . 0 "   e n c o d i n g = " U T F - 1 6 " ? > < G e m i n i   x m l n s = " h t t p : / / g e m i n i / p i v o t c u s t o m i z a t i o n / R e l a t i o n s h i p A u t o D e t e c t i o n E n a b l e d " > < C u s t o m C o n t e n t > < ! [ C D A T A [ T r u e ] ] > < / C u s t o m C o n t e n t > < / G e m i n i > 
</file>

<file path=customXml/item18.xml>��< ? x m l   v e r s i o n = " 1 . 0 "   e n c o d i n g = " U T F - 1 6 " ? > < G e m i n i   x m l n s = " h t t p : / / g e m i n i / p i v o t c u s t o m i z a t i o n / 6 a b 4 f 0 5 f - b 5 2 c - 4 f 4 c - a c a d - e 9 e 8 d a 2 c 1 7 2 3 " > < C u s t o m C o n t e n t > < ! [ C D A T A [ < ? x m l   v e r s i o n = " 1 . 0 "   e n c o d i n g = " u t f - 1 6 " ? > < S e t t i n g s > < C a l c u l a t e d F i e l d s > < i t e m > < M e a s u r e N a m e > m e a s u r e   1 < / M e a s u r e N a m e > < D i s p l a y N a m e > m e a s u r e   1 < / D i s p l a y N a m e > < V i s i b l e > F a l s e < / V i s i b l e > < / i t e m > < / C a l c u l a t e d F i e l d s > < S A H o s t H a s h > 0 < / S A H o s t H a s h > < G e m i n i F i e l d L i s t V i s i b l e > T r u e < / G e m i n i F i e l d L i s t V i s i b l e > < / S e t t i n g s > ] ] > < / C u s t o m C o n t e n t > < / G e m i n i > 
</file>

<file path=customXml/item19.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 T a b l e 1 < / 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2.xml>��< ? x m l   v e r s i o n = " 1 . 0 "   e n c o d i n g = " U T F - 1 6 " ? > < G e m i n i   x m l n s = " h t t p : / / g e m i n i / p i v o t c u s t o m i z a t i o n / T a b l e X M L _ T a b l e 1 " > < C u s t o m C o n t e n t > < ! [ C D A T A [ < T a b l e W i d g e t G r i d S e r i a l i z a t i o n   x m l n s : x s d = " h t t p : / / w w w . w 3 . o r g / 2 0 0 1 / X M L S c h e m a "   x m l n s : x s i = " h t t p : / / w w w . w 3 . o r g / 2 0 0 1 / X M L S c h e m a - i n s t a n c e " > < C o l u m n S u g g e s t e d T y p e > < i t e m > < k e y > < s t r i n g > C o m p a   R a t i o < / s t r i n g > < / k e y > < v a l u e > < s t r i n g > E m p t y < / s t r i n g > < / v a l u e > < / i t e m > < i t e m > < k e y > < s t r i n g > A g e < / s t r i n g > < / k e y > < v a l u e > < s t r i n g > E m p t y < / s t r i n g > < / v a l u e > < / i t e m > < i t e m > < k e y > < s t r i n g > M i d < / s t r i n g > < / k e y > < v a l u e > < s t r i n g > E m p t y < / s t r i n g > < / v a l u e > < / i t e m > < i t e m > < k e y > < s t r i n g > L o w < / s t r i n g > < / k e y > < v a l u e > < s t r i n g > E m p t y < / s t r i n g > < / v a l u e > < / i t e m > < i t e m > < k e y > < s t r i n g > H i g h < / s t r i n g > < / k e y > < v a l u e > < s t r i n g > E m p t y < / s t r i n g > < / v a l u e > < / i t e m > < i t e m > < k e y > < s t r i n g > N e w   S a l a r y < / s t r i n g > < / k e y > < v a l u e > < s t r i n g > E m p t y < / s t r i n g > < / v a l u e > < / i t e m > < i t e m > < k e y > < s t r i n g > N e w   H o u r l y   R a t e < / s t r i n g > < / k e y > < v a l u e > < s t r i n g > E m p t y < / s t r i n g > < / v a l u e > < / i t e m > < i t e m > < k e y > < s t r i n g > N e w   C o m p a   R a t i o < / s t r i n g > < / k e y > < v a l u e > < s t r i n g > E m p t y < / s t r i n g > < / v a l u e > < / i t e m > < i t e m > < k e y > < s t r i n g > S a l a r y < / s t r i n g > < / k e y > < v a l u e > < s t r i n g > E m p t y < / s t r i n g > < / v a l u e > < / i t e m > < i t e m > < k e y > < s t r i n g > H o u r l y   R a t e < / s t r i n g > < / k e y > < v a l u e > < s t r i n g > E m p t y < / s t r i n g > < / v a l u e > < / i t e m > < / C o l u m n S u g g e s t e d T y p e > < C o l u m n F o r m a t   / > < C o l u m n A c c u r a c y   / > < C o l u m n C u r r e n c y S y m b o l   / > < C o l u m n P o s i t i v e P a t t e r n   / > < C o l u m n N e g a t i v e P a t t e r n   / > < C o l u m n W i d t h s > < i t e m > < k e y > < s t r i n g > E E   I D < / s t r i n g > < / k e y > < v a l u e > < i n t > 6 6 < / i n t > < / v a l u e > < / i t e m > < i t e m > < k e y > < s t r i n g > L a s t   N a m e < / s t r i n g > < / k e y > < v a l u e > < i n t > 1 0 0 < / i n t > < / v a l u e > < / i t e m > < i t e m > < k e y > < s t r i n g > F i r s t   N a m e < / s t r i n g > < / k e y > < v a l u e > < i n t > 1 0 3 < / i n t > < / v a l u e > < / i t e m > < i t e m > < k e y > < s t r i n g > F u l l   N a m e < / s t r i n g > < / k e y > < v a l u e > < i n t > 9 9 < / i n t > < / v a l u e > < / i t e m > < i t e m > < k e y > < s t r i n g > D O B < / s t r i n g > < / k e y > < v a l u e > < i n t > 6 3 < / i n t > < / v a l u e > < / i t e m > < i t e m > < k e y > < s t r i n g > D O H < / s t r i n g > < / k e y > < v a l u e > < i n t > 6 4 < / i n t > < / v a l u e > < / i t e m > < i t e m > < k e y > < s t r i n g > S a l a r y < / s t r i n g > < / k e y > < v a l u e > < i n t > 7 3 < / i n t > < / v a l u e > < / i t e m > < i t e m > < k e y > < s t r i n g > H o u r l y   R a t e < / s t r i n g > < / k e y > < v a l u e > < i n t > 1 0 8 < / i n t > < / v a l u e > < / i t e m > < i t e m > < k e y > < s t r i n g > P a y   T y p e < / s t r i n g > < / k e y > < v a l u e > < i n t > 9 0 < / i n t > < / v a l u e > < / i t e m > < i t e m > < k e y > < s t r i n g > P a y   G r a d e < / s t r i n g > < / k e y > < v a l u e > < i n t > 9 8 < / i n t > < / v a l u e > < / i t e m > < i t e m > < k e y > < s t r i n g > T i t l e < / s t r i n g > < / k e y > < v a l u e > < i n t > 6 4 < / i n t > < / v a l u e > < / i t e m > < i t e m > < k e y > < s t r i n g > P o s i t i o n   F a m i l y < / s t r i n g > < / k e y > < v a l u e > < i n t > 1 3 0 < / i n t > < / v a l u e > < / i t e m > < i t e m > < k e y > < s t r i n g > D e p a r t m e n t < / s t r i n g > < / k e y > < v a l u e > < i n t > 1 1 1 < / i n t > < / v a l u e > < / i t e m > < i t e m > < k e y > < s t r i n g > O f f i c e   -   C i t y < / s t r i n g > < / k e y > < v a l u e > < i n t > 1 0 7 < / i n t > < / v a l u e > < / i t e m > < i t e m > < k e y > < s t r i n g > O f f i c e   -   S t a t e < / s t r i n g > < / k e y > < v a l u e > < i n t > 1 1 5 < / i n t > < / v a l u e > < / i t e m > < i t e m > < k e y > < s t r i n g > O f f i c e   -   C o m b i n e d < / s t r i n g > < / k e y > < v a l u e > < i n t > 1 4 7 < / i n t > < / v a l u e > < / i t e m > < i t e m > < k e y > < s t r i n g > G e n d e r < / s t r i n g > < / k e y > < v a l u e > < i n t > 8 2 < / i n t > < / v a l u e > < / i t e m > < i t e m > < k e y > < s t r i n g > R a c e < / s t r i n g > < / k e y > < v a l u e > < i n t > 6 5 < / i n t > < / v a l u e > < / i t e m > < i t e m > < k e y > < s t r i n g > V e t e r a n   S t a t u s < / s t r i n g > < / k e y > < v a l u e > < i n t > 1 2 6 < / i n t > < / v a l u e > < / i t e m > < i t e m > < k e y > < s t r i n g > D i s a b i l i t y   S t a t u s < / s t r i n g > < / k e y > < v a l u e > < i n t > 1 3 5 < / i n t > < / v a l u e > < / i t e m > < i t e m > < k e y > < s t r i n g > A g e < / s t r i n g > < / k e y > < v a l u e > < i n t > 6 0 < / i n t > < / v a l u e > < / i t e m > < i t e m > < k e y > < s t r i n g > T e n u r e < / s t r i n g > < / k e y > < v a l u e > < i n t > 7 9 < / i n t > < / v a l u e > < / i t e m > < i t e m > < k e y > < s t r i n g > L o w < / s t r i n g > < / k e y > < v a l u e > < i n t > 1 0 4 < / i n t > < / v a l u e > < / i t e m > < i t e m > < k e y > < s t r i n g > M i d < / s t r i n g > < / k e y > < v a l u e > < i n t > 1 0 4 < / i n t > < / v a l u e > < / i t e m > < i t e m > < k e y > < s t r i n g > H i g h < / s t r i n g > < / k e y > < v a l u e > < i n t > 1 0 4 < / i n t > < / v a l u e > < / i t e m > < i t e m > < k e y > < s t r i n g > C o m p a   R a t i o < / s t r i n g > < / k e y > < v a l u e > < i n t > 1 2 5 < / i n t > < / v a l u e > < / i t e m > < i t e m > < k e y > < s t r i n g > N e w   S a l a r y < / s t r i n g > < / k e y > < v a l u e > < i n t > 1 0 5 < / i n t > < / v a l u e > < / i t e m > < i t e m > < k e y > < s t r i n g > N e w   H o u r l y   R a t e < / s t r i n g > < / k e y > < v a l u e > < i n t > 1 4 0 < / i n t > < / v a l u e > < / i t e m > < i t e m > < k e y > < s t r i n g > N e w   C o m p a   R a t i o < / s t r i n g > < / k e y > < v a l u e > < i n t > 1 4 5 < / i n t > < / v a l u e > < / i t e m > < i t e m > < k e y > < s t r i n g > C u s t o m   S l i c e r   # 1 < / s t r i n g > < / k e y > < v a l u e > < i n t > 1 3 7 < / i n t > < / v a l u e > < / i t e m > < i t e m > < k e y > < s t r i n g > C u s t o m   S l i c e r   # 2 < / s t r i n g > < / k e y > < v a l u e > < i n t > 1 3 7 < / i n t > < / v a l u e > < / i t e m > < i t e m > < k e y > < s t r i n g > C u s t o m   S l i c e r   # 3 < / s t r i n g > < / k e y > < v a l u e > < i n t > 1 3 7 < / i n t > < / v a l u e > < / i t e m > < i t e m > < k e y > < s t r i n g > C u s t o m   S l i c e r   # 4 < / s t r i n g > < / k e y > < v a l u e > < i n t > 1 3 7 < / i n t > < / v a l u e > < / i t e m > < i t e m > < k e y > < s t r i n g > C u s t o m   S l i c e r   # 5 < / s t r i n g > < / k e y > < v a l u e > < i n t > 1 3 7 < / i n t > < / v a l u e > < / i t e m > < / C o l u m n W i d t h s > < C o l u m n D i s p l a y I n d e x > < i t e m > < k e y > < s t r i n g > E E   I D < / s t r i n g > < / k e y > < v a l u e > < i n t > 0 < / i n t > < / v a l u e > < / i t e m > < i t e m > < k e y > < s t r i n g > L a s t   N a m e < / s t r i n g > < / k e y > < v a l u e > < i n t > 1 < / i n t > < / v a l u e > < / i t e m > < i t e m > < k e y > < s t r i n g > F i r s t   N a m e < / s t r i n g > < / k e y > < v a l u e > < i n t > 2 < / i n t > < / v a l u e > < / i t e m > < i t e m > < k e y > < s t r i n g > F u l l   N a m e < / s t r i n g > < / k e y > < v a l u e > < i n t > 3 < / i n t > < / v a l u e > < / i t e m > < i t e m > < k e y > < s t r i n g > D O B < / s t r i n g > < / k e y > < v a l u e > < i n t > 4 < / i n t > < / v a l u e > < / i t e m > < i t e m > < k e y > < s t r i n g > D O H < / s t r i n g > < / k e y > < v a l u e > < i n t > 5 < / i n t > < / v a l u e > < / i t e m > < i t e m > < k e y > < s t r i n g > S a l a r y < / s t r i n g > < / k e y > < v a l u e > < i n t > 6 < / i n t > < / v a l u e > < / i t e m > < i t e m > < k e y > < s t r i n g > H o u r l y   R a t e < / s t r i n g > < / k e y > < v a l u e > < i n t > 7 < / i n t > < / v a l u e > < / i t e m > < i t e m > < k e y > < s t r i n g > P a y   T y p e < / s t r i n g > < / k e y > < v a l u e > < i n t > 8 < / i n t > < / v a l u e > < / i t e m > < i t e m > < k e y > < s t r i n g > P a y   G r a d e < / s t r i n g > < / k e y > < v a l u e > < i n t > 9 < / i n t > < / v a l u e > < / i t e m > < i t e m > < k e y > < s t r i n g > T i t l e < / s t r i n g > < / k e y > < v a l u e > < i n t > 1 0 < / i n t > < / v a l u e > < / i t e m > < i t e m > < k e y > < s t r i n g > P o s i t i o n   F a m i l y < / s t r i n g > < / k e y > < v a l u e > < i n t > 1 1 < / i n t > < / v a l u e > < / i t e m > < i t e m > < k e y > < s t r i n g > D e p a r t m e n t < / s t r i n g > < / k e y > < v a l u e > < i n t > 1 2 < / i n t > < / v a l u e > < / i t e m > < i t e m > < k e y > < s t r i n g > O f f i c e   -   C i t y < / s t r i n g > < / k e y > < v a l u e > < i n t > 1 3 < / i n t > < / v a l u e > < / i t e m > < i t e m > < k e y > < s t r i n g > O f f i c e   -   S t a t e < / s t r i n g > < / k e y > < v a l u e > < i n t > 1 4 < / i n t > < / v a l u e > < / i t e m > < i t e m > < k e y > < s t r i n g > O f f i c e   -   C o m b i n e d < / s t r i n g > < / k e y > < v a l u e > < i n t > 1 5 < / i n t > < / v a l u e > < / i t e m > < i t e m > < k e y > < s t r i n g > G e n d e r < / s t r i n g > < / k e y > < v a l u e > < i n t > 1 6 < / i n t > < / v a l u e > < / i t e m > < i t e m > < k e y > < s t r i n g > R a c e < / s t r i n g > < / k e y > < v a l u e > < i n t > 1 7 < / i n t > < / v a l u e > < / i t e m > < i t e m > < k e y > < s t r i n g > V e t e r a n   S t a t u s < / s t r i n g > < / k e y > < v a l u e > < i n t > 1 8 < / i n t > < / v a l u e > < / i t e m > < i t e m > < k e y > < s t r i n g > D i s a b i l i t y   S t a t u s < / s t r i n g > < / k e y > < v a l u e > < i n t > 1 9 < / i n t > < / v a l u e > < / i t e m > < i t e m > < k e y > < s t r i n g > A g e < / s t r i n g > < / k e y > < v a l u e > < i n t > 2 0 < / i n t > < / v a l u e > < / i t e m > < i t e m > < k e y > < s t r i n g > T e n u r e < / s t r i n g > < / k e y > < v a l u e > < i n t > 2 1 < / i n t > < / v a l u e > < / i t e m > < i t e m > < k e y > < s t r i n g > L o w < / s t r i n g > < / k e y > < v a l u e > < i n t > 2 2 < / i n t > < / v a l u e > < / i t e m > < i t e m > < k e y > < s t r i n g > M i d < / s t r i n g > < / k e y > < v a l u e > < i n t > 2 3 < / i n t > < / v a l u e > < / i t e m > < i t e m > < k e y > < s t r i n g > H i g h < / s t r i n g > < / k e y > < v a l u e > < i n t > 2 4 < / i n t > < / v a l u e > < / i t e m > < i t e m > < k e y > < s t r i n g > C o m p a   R a t i o < / s t r i n g > < / k e y > < v a l u e > < i n t > 2 5 < / i n t > < / v a l u e > < / i t e m > < i t e m > < k e y > < s t r i n g > N e w   S a l a r y < / s t r i n g > < / k e y > < v a l u e > < i n t > 2 6 < / i n t > < / v a l u e > < / i t e m > < i t e m > < k e y > < s t r i n g > N e w   H o u r l y   R a t e < / s t r i n g > < / k e y > < v a l u e > < i n t > 2 7 < / i n t > < / v a l u e > < / i t e m > < i t e m > < k e y > < s t r i n g > N e w   C o m p a   R a t i o < / s t r i n g > < / k e y > < v a l u e > < i n t > 2 8 < / i n t > < / v a l u e > < / i t e m > < i t e m > < k e y > < s t r i n g > C u s t o m   S l i c e r   # 1 < / s t r i n g > < / k e y > < v a l u e > < i n t > 2 9 < / i n t > < / v a l u e > < / i t e m > < i t e m > < k e y > < s t r i n g > C u s t o m   S l i c e r   # 2 < / s t r i n g > < / k e y > < v a l u e > < i n t > 3 0 < / i n t > < / v a l u e > < / i t e m > < i t e m > < k e y > < s t r i n g > C u s t o m   S l i c e r   # 3 < / s t r i n g > < / k e y > < v a l u e > < i n t > 3 1 < / i n t > < / v a l u e > < / i t e m > < i t e m > < k e y > < s t r i n g > C u s t o m   S l i c e r   # 4 < / s t r i n g > < / k e y > < v a l u e > < i n t > 3 2 < / i n t > < / v a l u e > < / i t e m > < i t e m > < k e y > < s t r i n g > C u s t o m   S l i c e r   # 5 < / s t r i n g > < / k e y > < v a l u e > < i n t > 3 3 < / i n t > < / v a l u e > < / i t e m > < / C o l u m n D i s p l a y I n d e x > < C o l u m n F r o z e n   / > < C o l u m n C h e c k e d   / > < C o l u m n F i l t e r > < i t e m > < k e y > < s t r i n g > F u l l   N a m e < / s t r i n g > < / k e y > < v a l u e > < F i l t e r E x p r e s s i o n   x s i : n i l = " t r u e "   / > < / v a l u e > < / i t e m > < / C o l u m n F i l t e r > < S e l e c t i o n F i l t e r > < i t e m > < k e y > < s t r i n g > F u l l   N a m e < / s t r i n g > < / k e y > < v a l u e > < S e l e c t i o n F i l t e r   x s i : n i l = " t r u e "   / > < / v a l u e > < / i t e m > < / S e l e c t i o n F i l t e r > < F i l t e r P a r a m e t e r s > < i t e m > < k e y > < s t r i n g > F u l l   N a m e < / s t r i n g > < / k e y > < v a l u e > < C o m m a n d P a r a m e t e r s   / > < / v a l u e > < / i t e m > < / F i l t e r P a r a m e t e r s > < I s S o r t D e s c e n d i n g > f a l s e < / I s S o r t D e s c e n d i n g > < / T a b l e W i d g e t G r i d S e r i a l i z a t i o n > ] ] > < / C u s t o m C o n t e n t > < / G e m i n i > 
</file>

<file path=customXml/item20.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3.xml>��< ? x m l   v e r s i o n = " 1 . 0 "   e n c o d i n g = " U T F - 1 6 " ? > < G e m i n i   x m l n s = " h t t p : / / g e m i n i / p i v o t c u s t o m i z a t i o n / T a b l e O r d e r " > < C u s t o m C o n t e n t > < ! [ C D A T A [ T a b l e 1 ] ] > < / C u s t o m C o n t e n t > < / G e m i n i > 
</file>

<file path=customXml/item4.xml>��< ? x m l   v e r s i o n = " 1 . 0 "   e n c o d i n g = " U T F - 1 6 " ? > < G e m i n i   x m l n s = " h t t p : / / g e m i n i / p i v o t c u s t o m i z a t i o n / d 1 7 f 6 8 6 0 - d 0 1 1 - 4 6 0 7 - 8 b e 6 - 5 0 e 5 a a 8 1 9 1 c e " > < C u s t o m C o n t e n t > < ! [ C D A T A [ < ? x m l   v e r s i o n = " 1 . 0 "   e n c o d i n g = " u t f - 1 6 " ? > < S e t t i n g s > < C a l c u l a t e d F i e l d s > < i t e m > < M e a s u r e N a m e > m e a s u r e   1 < / M e a s u r e N a m e > < D i s p l a y N a m e > m e a s u r e   1 < / D i s p l a y N a m e > < V i s i b l e > F a l s e < / V i s i b l e > < / i t e m > < / C a l c u l a t e d F i e l d s > < S A H o s t H a s h > 0 < / S A H o s t H a s h > < G e m i n i F i e l d L i s t V i s i b l e > T r u e < / G e m i n i F i e l d L i s t V i s i b l e > < / S e t t i n g s > ] ] > < / C u s t o m C o n t e n t > < / G e m i n i > 
</file>

<file path=customXml/item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 T a b l e 1 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 M e a s u r e s \ m e a s u r e   1 < / K e y > < / D i a g r a m O b j e c t K e y > < D i a g r a m O b j e c t K e y > < K e y > M e a s u r e s \ m e a s u r e   1 \ T a g I n f o \ F o r m u l a < / K e y > < / D i a g r a m O b j e c t K e y > < D i a g r a m O b j e c t K e y > < K e y > M e a s u r e s \ m e a s u r e   1 \ T a g I n f o \ V a l u e < / K e y > < / D i a g r a m O b j e c t K e y > < D i a g r a m O b j e c t K e y > < K e y > M e a s u r e s \ C o u n t   o f   C o m p a   R a t i o < / K e y > < / D i a g r a m O b j e c t K e y > < D i a g r a m O b j e c t K e y > < K e y > M e a s u r e s \ C o u n t   o f   C o m p a   R a t i o \ T a g I n f o \ F o r m u l a < / K e y > < / D i a g r a m O b j e c t K e y > < D i a g r a m O b j e c t K e y > < K e y > M e a s u r e s \ C o u n t   o f   C o m p a   R a t i o \ T a g I n f o \ V a l u e < / K e y > < / D i a g r a m O b j e c t K e y > < D i a g r a m O b j e c t K e y > < K e y > M e a s u r e s \ A v e r a g e   o f   C o m p a   R a t i o < / K e y > < / D i a g r a m O b j e c t K e y > < D i a g r a m O b j e c t K e y > < K e y > M e a s u r e s \ A v e r a g e   o f   C o m p a   R a t i o \ T a g I n f o \ F o r m u l a < / K e y > < / D i a g r a m O b j e c t K e y > < D i a g r a m O b j e c t K e y > < K e y > M e a s u r e s \ A v e r a g e   o f   C o m p a   R a t i o \ T a g I n f o \ V a l u e < / K e y > < / D i a g r a m O b j e c t K e y > < D i a g r a m O b j e c t K e y > < K e y > M e a s u r e s \ S u m   o f   C o m p a   R a t i o < / K e y > < / D i a g r a m O b j e c t K e y > < D i a g r a m O b j e c t K e y > < K e y > M e a s u r e s \ S u m   o f   C o m p a   R a t i o \ T a g I n f o \ F o r m u l a < / K e y > < / D i a g r a m O b j e c t K e y > < D i a g r a m O b j e c t K e y > < K e y > M e a s u r e s \ S u m   o f   C o m p a   R a t i o \ T a g I n f o \ V a l u e < / K e y > < / D i a g r a m O b j e c t K e y > < D i a g r a m O b j e c t K e y > < K e y > M e a s u r e s \ M i n   o f   C o m p a   R a t i o < / K e y > < / D i a g r a m O b j e c t K e y > < D i a g r a m O b j e c t K e y > < K e y > M e a s u r e s \ M i n   o f   C o m p a   R a t i o \ T a g I n f o \ F o r m u l a < / K e y > < / D i a g r a m O b j e c t K e y > < D i a g r a m O b j e c t K e y > < K e y > M e a s u r e s \ M i n   o f   C o m p a   R a t i o \ T a g I n f o \ V a l u e < / K e y > < / D i a g r a m O b j e c t K e y > < D i a g r a m O b j e c t K e y > < K e y > M e a s u r e s \ M a x   o f   C o m p a   R a t i o < / K e y > < / D i a g r a m O b j e c t K e y > < D i a g r a m O b j e c t K e y > < K e y > M e a s u r e s \ M a x   o f   C o m p a   R a t i o \ T a g I n f o \ F o r m u l a < / K e y > < / D i a g r a m O b j e c t K e y > < D i a g r a m O b j e c t K e y > < K e y > M e a s u r e s \ M a x   o f   C o m p a   R a t i o \ T a g I n f o \ V a l u e < / K e y > < / D i a g r a m O b j e c t K e y > < D i a g r a m O b j e c t K e y > < K e y > M e a s u r e s \ S u m   o f   S a l a r y < / K e y > < / D i a g r a m O b j e c t K e y > < D i a g r a m O b j e c t K e y > < K e y > M e a s u r e s \ S u m   o f   S a l a r y \ T a g I n f o \ F o r m u l a < / K e y > < / D i a g r a m O b j e c t K e y > < D i a g r a m O b j e c t K e y > < K e y > M e a s u r e s \ S u m   o f   S a l a r y \ T a g I n f o \ V a l u e < / K e y > < / D i a g r a m O b j e c t K e y > < D i a g r a m O b j e c t K e y > < K e y > M e a s u r e s \ A v e r a g e   o f   S a l a r y < / K e y > < / D i a g r a m O b j e c t K e y > < D i a g r a m O b j e c t K e y > < K e y > M e a s u r e s \ A v e r a g e   o f   S a l a r y \ T a g I n f o \ F o r m u l a < / K e y > < / D i a g r a m O b j e c t K e y > < D i a g r a m O b j e c t K e y > < K e y > M e a s u r e s \ A v e r a g e   o f   S a l a r y \ T a g I n f o \ V a l u e < / K e y > < / D i a g r a m O b j e c t K e y > < D i a g r a m O b j e c t K e y > < K e y > M e a s u r e s \ C o u n t   o f   F u l l   N a m e < / K e y > < / D i a g r a m O b j e c t K e y > < D i a g r a m O b j e c t K e y > < K e y > M e a s u r e s \ C o u n t   o f   F u l l   N a m e \ T a g I n f o \ F o r m u l a < / K e y > < / D i a g r a m O b j e c t K e y > < D i a g r a m O b j e c t K e y > < K e y > M e a s u r e s \ C o u n t   o f   F u l l   N a m e \ T a g I n f o \ V a l u e < / K e y > < / D i a g r a m O b j e c t K e y > < D i a g r a m O b j e c t K e y > < K e y > C o l u m n s \ E E   I D < / K e y > < / D i a g r a m O b j e c t K e y > < D i a g r a m O b j e c t K e y > < K e y > C o l u m n s \ L a s t   N a m e < / K e y > < / D i a g r a m O b j e c t K e y > < D i a g r a m O b j e c t K e y > < K e y > C o l u m n s \ F i r s t   N a m e < / K e y > < / D i a g r a m O b j e c t K e y > < D i a g r a m O b j e c t K e y > < K e y > C o l u m n s \ F u l l   N a m e < / K e y > < / D i a g r a m O b j e c t K e y > < D i a g r a m O b j e c t K e y > < K e y > C o l u m n s \ D O B < / K e y > < / D i a g r a m O b j e c t K e y > < D i a g r a m O b j e c t K e y > < K e y > C o l u m n s \ D O H < / K e y > < / D i a g r a m O b j e c t K e y > < D i a g r a m O b j e c t K e y > < K e y > C o l u m n s \ S a l a r y < / K e y > < / D i a g r a m O b j e c t K e y > < D i a g r a m O b j e c t K e y > < K e y > C o l u m n s \ H o u r l y   R a t e < / K e y > < / D i a g r a m O b j e c t K e y > < D i a g r a m O b j e c t K e y > < K e y > C o l u m n s \ P a y   T y p e < / K e y > < / D i a g r a m O b j e c t K e y > < D i a g r a m O b j e c t K e y > < K e y > C o l u m n s \ P a y   G r a d e < / K e y > < / D i a g r a m O b j e c t K e y > < D i a g r a m O b j e c t K e y > < K e y > C o l u m n s \ T i t l e < / K e y > < / D i a g r a m O b j e c t K e y > < D i a g r a m O b j e c t K e y > < K e y > C o l u m n s \ P o s i t i o n   F a m i l y < / K e y > < / D i a g r a m O b j e c t K e y > < D i a g r a m O b j e c t K e y > < K e y > C o l u m n s \ D e p a r t m e n t < / K e y > < / D i a g r a m O b j e c t K e y > < D i a g r a m O b j e c t K e y > < K e y > C o l u m n s \ O f f i c e   -   C i t y < / K e y > < / D i a g r a m O b j e c t K e y > < D i a g r a m O b j e c t K e y > < K e y > C o l u m n s \ O f f i c e   -   S t a t e < / K e y > < / D i a g r a m O b j e c t K e y > < D i a g r a m O b j e c t K e y > < K e y > C o l u m n s \ O f f i c e   -   C o m b i n e d < / K e y > < / D i a g r a m O b j e c t K e y > < D i a g r a m O b j e c t K e y > < K e y > C o l u m n s \ G e n d e r < / K e y > < / D i a g r a m O b j e c t K e y > < D i a g r a m O b j e c t K e y > < K e y > C o l u m n s \ R a c e < / K e y > < / D i a g r a m O b j e c t K e y > < D i a g r a m O b j e c t K e y > < K e y > C o l u m n s \ V e t e r a n   S t a t u s < / K e y > < / D i a g r a m O b j e c t K e y > < D i a g r a m O b j e c t K e y > < K e y > C o l u m n s \ D i s a b i l i t y   S t a t u s < / K e y > < / D i a g r a m O b j e c t K e y > < D i a g r a m O b j e c t K e y > < K e y > C o l u m n s \ A g e < / K e y > < / D i a g r a m O b j e c t K e y > < D i a g r a m O b j e c t K e y > < K e y > C o l u m n s \ T e n u r e < / K e y > < / D i a g r a m O b j e c t K e y > < D i a g r a m O b j e c t K e y > < K e y > C o l u m n s \ L o w < / K e y > < / D i a g r a m O b j e c t K e y > < D i a g r a m O b j e c t K e y > < K e y > C o l u m n s \ M i d < / K e y > < / D i a g r a m O b j e c t K e y > < D i a g r a m O b j e c t K e y > < K e y > C o l u m n s \ H i g h < / K e y > < / D i a g r a m O b j e c t K e y > < D i a g r a m O b j e c t K e y > < K e y > C o l u m n s \ C o m p a   R a t i o < / K e y > < / D i a g r a m O b j e c t K e y > < D i a g r a m O b j e c t K e y > < K e y > C o l u m n s \ N e w   S a l a r y < / K e y > < / D i a g r a m O b j e c t K e y > < D i a g r a m O b j e c t K e y > < K e y > C o l u m n s \ N e w   H o u r l y   R a t e < / K e y > < / D i a g r a m O b j e c t K e y > < D i a g r a m O b j e c t K e y > < K e y > C o l u m n s \ N e w   C o m p a   R a t i o < / K e y > < / D i a g r a m O b j e c t K e y > < D i a g r a m O b j e c t K e y > < K e y > C o l u m n s \ C u s t o m   S l i c e r   # 1 < / K e y > < / D i a g r a m O b j e c t K e y > < D i a g r a m O b j e c t K e y > < K e y > C o l u m n s \ C u s t o m   S l i c e r   # 2 < / K e y > < / D i a g r a m O b j e c t K e y > < D i a g r a m O b j e c t K e y > < K e y > C o l u m n s \ C u s t o m   S l i c e r   # 3 < / K e y > < / D i a g r a m O b j e c t K e y > < D i a g r a m O b j e c t K e y > < K e y > C o l u m n s \ C u s t o m   S l i c e r   # 4 < / K e y > < / D i a g r a m O b j e c t K e y > < D i a g r a m O b j e c t K e y > < K e y > C o l u m n s \ C u s t o m   S l i c e r   # 5 < / K e y > < / D i a g r a m O b j e c t K e y > < D i a g r a m O b j e c t K e y > < K e y > L i n k s \ & l t ; C o l u m n s \ C o u n t   o f   C o m p a   R a t i o & g t ; - & l t ; M e a s u r e s \ C o m p a   R a t i o & g t ; < / K e y > < / D i a g r a m O b j e c t K e y > < D i a g r a m O b j e c t K e y > < K e y > L i n k s \ & l t ; C o l u m n s \ C o u n t   o f   C o m p a   R a t i o & g t ; - & l t ; M e a s u r e s \ C o m p a   R a t i o & g t ; \ C O L U M N < / K e y > < / D i a g r a m O b j e c t K e y > < D i a g r a m O b j e c t K e y > < K e y > L i n k s \ & l t ; C o l u m n s \ C o u n t   o f   C o m p a   R a t i o & g t ; - & l t ; M e a s u r e s \ C o m p a   R a t i o & g t ; \ M E A S U R E < / K e y > < / D i a g r a m O b j e c t K e y > < D i a g r a m O b j e c t K e y > < K e y > L i n k s \ & l t ; C o l u m n s \ A v e r a g e   o f   C o m p a   R a t i o & g t ; - & l t ; M e a s u r e s \ C o m p a   R a t i o & g t ; < / K e y > < / D i a g r a m O b j e c t K e y > < D i a g r a m O b j e c t K e y > < K e y > L i n k s \ & l t ; C o l u m n s \ A v e r a g e   o f   C o m p a   R a t i o & g t ; - & l t ; M e a s u r e s \ C o m p a   R a t i o & g t ; \ C O L U M N < / K e y > < / D i a g r a m O b j e c t K e y > < D i a g r a m O b j e c t K e y > < K e y > L i n k s \ & l t ; C o l u m n s \ A v e r a g e   o f   C o m p a   R a t i o & g t ; - & l t ; M e a s u r e s \ C o m p a   R a t i o & g t ; \ M E A S U R E < / K e y > < / D i a g r a m O b j e c t K e y > < D i a g r a m O b j e c t K e y > < K e y > L i n k s \ & l t ; C o l u m n s \ S u m   o f   C o m p a   R a t i o & g t ; - & l t ; M e a s u r e s \ C o m p a   R a t i o & g t ; < / K e y > < / D i a g r a m O b j e c t K e y > < D i a g r a m O b j e c t K e y > < K e y > L i n k s \ & l t ; C o l u m n s \ S u m   o f   C o m p a   R a t i o & g t ; - & l t ; M e a s u r e s \ C o m p a   R a t i o & g t ; \ C O L U M N < / K e y > < / D i a g r a m O b j e c t K e y > < D i a g r a m O b j e c t K e y > < K e y > L i n k s \ & l t ; C o l u m n s \ S u m   o f   C o m p a   R a t i o & g t ; - & l t ; M e a s u r e s \ C o m p a   R a t i o & g t ; \ M E A S U R E < / K e y > < / D i a g r a m O b j e c t K e y > < D i a g r a m O b j e c t K e y > < K e y > L i n k s \ & l t ; C o l u m n s \ M i n   o f   C o m p a   R a t i o & g t ; - & l t ; M e a s u r e s \ C o m p a   R a t i o & g t ; < / K e y > < / D i a g r a m O b j e c t K e y > < D i a g r a m O b j e c t K e y > < K e y > L i n k s \ & l t ; C o l u m n s \ M i n   o f   C o m p a   R a t i o & g t ; - & l t ; M e a s u r e s \ C o m p a   R a t i o & g t ; \ C O L U M N < / K e y > < / D i a g r a m O b j e c t K e y > < D i a g r a m O b j e c t K e y > < K e y > L i n k s \ & l t ; C o l u m n s \ M i n   o f   C o m p a   R a t i o & g t ; - & l t ; M e a s u r e s \ C o m p a   R a t i o & g t ; \ M E A S U R E < / K e y > < / D i a g r a m O b j e c t K e y > < D i a g r a m O b j e c t K e y > < K e y > L i n k s \ & l t ; C o l u m n s \ M a x   o f   C o m p a   R a t i o & g t ; - & l t ; M e a s u r e s \ C o m p a   R a t i o & g t ; < / K e y > < / D i a g r a m O b j e c t K e y > < D i a g r a m O b j e c t K e y > < K e y > L i n k s \ & l t ; C o l u m n s \ M a x   o f   C o m p a   R a t i o & g t ; - & l t ; M e a s u r e s \ C o m p a   R a t i o & g t ; \ C O L U M N < / K e y > < / D i a g r a m O b j e c t K e y > < D i a g r a m O b j e c t K e y > < K e y > L i n k s \ & l t ; C o l u m n s \ M a x   o f   C o m p a   R a t i o & g t ; - & l t ; M e a s u r e s \ C o m p a   R a t i o & g t ; \ M E A S U R E < / K e y > < / D i a g r a m O b j e c t K e y > < D i a g r a m O b j e c t K e y > < K e y > L i n k s \ & l t ; C o l u m n s \ S u m   o f   S a l a r y & g t ; - & l t ; M e a s u r e s \ S a l a r y & g t ; < / K e y > < / D i a g r a m O b j e c t K e y > < D i a g r a m O b j e c t K e y > < K e y > L i n k s \ & l t ; C o l u m n s \ S u m   o f   S a l a r y & g t ; - & l t ; M e a s u r e s \ S a l a r y & g t ; \ C O L U M N < / K e y > < / D i a g r a m O b j e c t K e y > < D i a g r a m O b j e c t K e y > < K e y > L i n k s \ & l t ; C o l u m n s \ S u m   o f   S a l a r y & g t ; - & l t ; M e a s u r e s \ S a l a r y & g t ; \ M E A S U R E < / K e y > < / D i a g r a m O b j e c t K e y > < D i a g r a m O b j e c t K e y > < K e y > L i n k s \ & l t ; C o l u m n s \ A v e r a g e   o f   S a l a r y & g t ; - & l t ; M e a s u r e s \ S a l a r y & g t ; < / K e y > < / D i a g r a m O b j e c t K e y > < D i a g r a m O b j e c t K e y > < K e y > L i n k s \ & l t ; C o l u m n s \ A v e r a g e   o f   S a l a r y & g t ; - & l t ; M e a s u r e s \ S a l a r y & g t ; \ C O L U M N < / K e y > < / D i a g r a m O b j e c t K e y > < D i a g r a m O b j e c t K e y > < K e y > L i n k s \ & l t ; C o l u m n s \ A v e r a g e   o f   S a l a r y & g t ; - & l t ; M e a s u r e s \ S a l a r y & g t ; \ M E A S U R E < / K e y > < / D i a g r a m O b j e c t K e y > < D i a g r a m O b j e c t K e y > < K e y > L i n k s \ & l t ; C o l u m n s \ C o u n t   o f   F u l l   N a m e & g t ; - & l t ; M e a s u r e s \ F u l l   N a m e & g t ; < / K e y > < / D i a g r a m O b j e c t K e y > < D i a g r a m O b j e c t K e y > < K e y > L i n k s \ & l t ; C o l u m n s \ C o u n t   o f   F u l l   N a m e & g t ; - & l t ; M e a s u r e s \ F u l l   N a m e & g t ; \ C O L U M N < / K e y > < / D i a g r a m O b j e c t K e y > < D i a g r a m O b j e c t K e y > < K e y > L i n k s \ & l t ; C o l u m n s \ C o u n t   o f   F u l l   N a m e & g t ; - & l t ; M e a s u r e s \ F u l l   N a m e & g t ; \ M E A S U R E 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 M e a s u r e s \ m e a s u r e   1 < / K e y > < / a : K e y > < a : V a l u e   i : t y p e = " M e a s u r e G r i d N o d e V i e w S t a t e " > < L a y e d O u t > t r u e < / L a y e d O u t > < / a : V a l u e > < / a : K e y V a l u e O f D i a g r a m O b j e c t K e y a n y T y p e z b w N T n L X > < a : K e y V a l u e O f D i a g r a m O b j e c t K e y a n y T y p e z b w N T n L X > < a : K e y > < K e y > M e a s u r e s \ m e a s u r e   1 \ T a g I n f o \ F o r m u l a < / K e y > < / a : K e y > < a : V a l u e   i : t y p e = " M e a s u r e G r i d V i e w S t a t e I D i a g r a m T a g A d d i t i o n a l I n f o " / > < / a : K e y V a l u e O f D i a g r a m O b j e c t K e y a n y T y p e z b w N T n L X > < a : K e y V a l u e O f D i a g r a m O b j e c t K e y a n y T y p e z b w N T n L X > < a : K e y > < K e y > M e a s u r e s \ m e a s u r e   1 \ T a g I n f o \ V a l u e < / K e y > < / a : K e y > < a : V a l u e   i : t y p e = " M e a s u r e G r i d V i e w S t a t e I D i a g r a m T a g A d d i t i o n a l I n f o " / > < / a : K e y V a l u e O f D i a g r a m O b j e c t K e y a n y T y p e z b w N T n L X > < a : K e y V a l u e O f D i a g r a m O b j e c t K e y a n y T y p e z b w N T n L X > < a : K e y > < K e y > M e a s u r e s \ C o u n t   o f   C o m p a   R a t i o < / K e y > < / a : K e y > < a : V a l u e   i : t y p e = " M e a s u r e G r i d N o d e V i e w S t a t e " > < C o l u m n > 2 5 < / C o l u m n > < L a y e d O u t > t r u e < / L a y e d O u t > < W a s U I I n v i s i b l e > t r u e < / W a s U I I n v i s i b l e > < / a : V a l u e > < / a : K e y V a l u e O f D i a g r a m O b j e c t K e y a n y T y p e z b w N T n L X > < a : K e y V a l u e O f D i a g r a m O b j e c t K e y a n y T y p e z b w N T n L X > < a : K e y > < K e y > M e a s u r e s \ C o u n t   o f   C o m p a   R a t i o \ T a g I n f o \ F o r m u l a < / K e y > < / a : K e y > < a : V a l u e   i : t y p e = " M e a s u r e G r i d V i e w S t a t e I D i a g r a m T a g A d d i t i o n a l I n f o " / > < / a : K e y V a l u e O f D i a g r a m O b j e c t K e y a n y T y p e z b w N T n L X > < a : K e y V a l u e O f D i a g r a m O b j e c t K e y a n y T y p e z b w N T n L X > < a : K e y > < K e y > M e a s u r e s \ C o u n t   o f   C o m p a   R a t i o \ T a g I n f o \ V a l u e < / K e y > < / a : K e y > < a : V a l u e   i : t y p e = " M e a s u r e G r i d V i e w S t a t e I D i a g r a m T a g A d d i t i o n a l I n f o " / > < / a : K e y V a l u e O f D i a g r a m O b j e c t K e y a n y T y p e z b w N T n L X > < a : K e y V a l u e O f D i a g r a m O b j e c t K e y a n y T y p e z b w N T n L X > < a : K e y > < K e y > M e a s u r e s \ A v e r a g e   o f   C o m p a   R a t i o < / K e y > < / a : K e y > < a : V a l u e   i : t y p e = " M e a s u r e G r i d N o d e V i e w S t a t e " > < C o l u m n > 2 5 < / C o l u m n > < L a y e d O u t > t r u e < / L a y e d O u t > < W a s U I I n v i s i b l e > t r u e < / W a s U I I n v i s i b l e > < / a : V a l u e > < / a : K e y V a l u e O f D i a g r a m O b j e c t K e y a n y T y p e z b w N T n L X > < a : K e y V a l u e O f D i a g r a m O b j e c t K e y a n y T y p e z b w N T n L X > < a : K e y > < K e y > M e a s u r e s \ A v e r a g e   o f   C o m p a   R a t i o \ T a g I n f o \ F o r m u l a < / K e y > < / a : K e y > < a : V a l u e   i : t y p e = " M e a s u r e G r i d V i e w S t a t e I D i a g r a m T a g A d d i t i o n a l I n f o " / > < / a : K e y V a l u e O f D i a g r a m O b j e c t K e y a n y T y p e z b w N T n L X > < a : K e y V a l u e O f D i a g r a m O b j e c t K e y a n y T y p e z b w N T n L X > < a : K e y > < K e y > M e a s u r e s \ A v e r a g e   o f   C o m p a   R a t i o \ T a g I n f o \ V a l u e < / K e y > < / a : K e y > < a : V a l u e   i : t y p e = " M e a s u r e G r i d V i e w S t a t e I D i a g r a m T a g A d d i t i o n a l I n f o " / > < / a : K e y V a l u e O f D i a g r a m O b j e c t K e y a n y T y p e z b w N T n L X > < a : K e y V a l u e O f D i a g r a m O b j e c t K e y a n y T y p e z b w N T n L X > < a : K e y > < K e y > M e a s u r e s \ S u m   o f   C o m p a   R a t i o < / K e y > < / a : K e y > < a : V a l u e   i : t y p e = " M e a s u r e G r i d N o d e V i e w S t a t e " > < C o l u m n > 2 5 < / C o l u m n > < L a y e d O u t > t r u e < / L a y e d O u t > < R o w > 1 < / R o w > < W a s U I I n v i s i b l e > t r u e < / W a s U I I n v i s i b l e > < / a : V a l u e > < / a : K e y V a l u e O f D i a g r a m O b j e c t K e y a n y T y p e z b w N T n L X > < a : K e y V a l u e O f D i a g r a m O b j e c t K e y a n y T y p e z b w N T n L X > < a : K e y > < K e y > M e a s u r e s \ S u m   o f   C o m p a   R a t i o \ T a g I n f o \ F o r m u l a < / K e y > < / a : K e y > < a : V a l u e   i : t y p e = " M e a s u r e G r i d V i e w S t a t e I D i a g r a m T a g A d d i t i o n a l I n f o " / > < / a : K e y V a l u e O f D i a g r a m O b j e c t K e y a n y T y p e z b w N T n L X > < a : K e y V a l u e O f D i a g r a m O b j e c t K e y a n y T y p e z b w N T n L X > < a : K e y > < K e y > M e a s u r e s \ S u m   o f   C o m p a   R a t i o \ T a g I n f o \ V a l u e < / K e y > < / a : K e y > < a : V a l u e   i : t y p e = " M e a s u r e G r i d V i e w S t a t e I D i a g r a m T a g A d d i t i o n a l I n f o " / > < / a : K e y V a l u e O f D i a g r a m O b j e c t K e y a n y T y p e z b w N T n L X > < a : K e y V a l u e O f D i a g r a m O b j e c t K e y a n y T y p e z b w N T n L X > < a : K e y > < K e y > M e a s u r e s \ M i n   o f   C o m p a   R a t i o < / K e y > < / a : K e y > < a : V a l u e   i : t y p e = " M e a s u r e G r i d N o d e V i e w S t a t e " > < C o l u m n > 2 5 < / C o l u m n > < L a y e d O u t > t r u e < / L a y e d O u t > < W a s U I I n v i s i b l e > t r u e < / W a s U I I n v i s i b l e > < / a : V a l u e > < / a : K e y V a l u e O f D i a g r a m O b j e c t K e y a n y T y p e z b w N T n L X > < a : K e y V a l u e O f D i a g r a m O b j e c t K e y a n y T y p e z b w N T n L X > < a : K e y > < K e y > M e a s u r e s \ M i n   o f   C o m p a   R a t i o \ T a g I n f o \ F o r m u l a < / K e y > < / a : K e y > < a : V a l u e   i : t y p e = " M e a s u r e G r i d V i e w S t a t e I D i a g r a m T a g A d d i t i o n a l I n f o " / > < / a : K e y V a l u e O f D i a g r a m O b j e c t K e y a n y T y p e z b w N T n L X > < a : K e y V a l u e O f D i a g r a m O b j e c t K e y a n y T y p e z b w N T n L X > < a : K e y > < K e y > M e a s u r e s \ M i n   o f   C o m p a   R a t i o \ T a g I n f o \ V a l u e < / K e y > < / a : K e y > < a : V a l u e   i : t y p e = " M e a s u r e G r i d V i e w S t a t e I D i a g r a m T a g A d d i t i o n a l I n f o " / > < / a : K e y V a l u e O f D i a g r a m O b j e c t K e y a n y T y p e z b w N T n L X > < a : K e y V a l u e O f D i a g r a m O b j e c t K e y a n y T y p e z b w N T n L X > < a : K e y > < K e y > M e a s u r e s \ M a x   o f   C o m p a   R a t i o < / K e y > < / a : K e y > < a : V a l u e   i : t y p e = " M e a s u r e G r i d N o d e V i e w S t a t e " > < C o l u m n > 2 5 < / C o l u m n > < L a y e d O u t > t r u e < / L a y e d O u t > < W a s U I I n v i s i b l e > t r u e < / W a s U I I n v i s i b l e > < / a : V a l u e > < / a : K e y V a l u e O f D i a g r a m O b j e c t K e y a n y T y p e z b w N T n L X > < a : K e y V a l u e O f D i a g r a m O b j e c t K e y a n y T y p e z b w N T n L X > < a : K e y > < K e y > M e a s u r e s \ M a x   o f   C o m p a   R a t i o \ T a g I n f o \ F o r m u l a < / K e y > < / a : K e y > < a : V a l u e   i : t y p e = " M e a s u r e G r i d V i e w S t a t e I D i a g r a m T a g A d d i t i o n a l I n f o " / > < / a : K e y V a l u e O f D i a g r a m O b j e c t K e y a n y T y p e z b w N T n L X > < a : K e y V a l u e O f D i a g r a m O b j e c t K e y a n y T y p e z b w N T n L X > < a : K e y > < K e y > M e a s u r e s \ M a x   o f   C o m p a   R a t i o \ T a g I n f o \ V a l u e < / K e y > < / a : K e y > < a : V a l u e   i : t y p e = " M e a s u r e G r i d V i e w S t a t e I D i a g r a m T a g A d d i t i o n a l I n f o " / > < / a : K e y V a l u e O f D i a g r a m O b j e c t K e y a n y T y p e z b w N T n L X > < a : K e y V a l u e O f D i a g r a m O b j e c t K e y a n y T y p e z b w N T n L X > < a : K e y > < K e y > M e a s u r e s \ S u m   o f   S a l a r y < / K e y > < / a : K e y > < a : V a l u e   i : t y p e = " M e a s u r e G r i d N o d e V i e w S t a t e " > < C o l u m n > 6 < / C o l u m n > < L a y e d O u t > t r u e < / L a y e d O u t > < W a s U I I n v i s i b l e > t r u e < / W a s U I I n v i s i b l e > < / a : V a l u e > < / a : K e y V a l u e O f D i a g r a m O b j e c t K e y a n y T y p e z b w N T n L X > < a : K e y V a l u e O f D i a g r a m O b j e c t K e y a n y T y p e z b w N T n L X > < a : K e y > < K e y > M e a s u r e s \ S u m   o f   S a l a r y \ T a g I n f o \ F o r m u l a < / K e y > < / a : K e y > < a : V a l u e   i : t y p e = " M e a s u r e G r i d V i e w S t a t e I D i a g r a m T a g A d d i t i o n a l I n f o " / > < / a : K e y V a l u e O f D i a g r a m O b j e c t K e y a n y T y p e z b w N T n L X > < a : K e y V a l u e O f D i a g r a m O b j e c t K e y a n y T y p e z b w N T n L X > < a : K e y > < K e y > M e a s u r e s \ S u m   o f   S a l a r y \ T a g I n f o \ V a l u e < / K e y > < / a : K e y > < a : V a l u e   i : t y p e = " M e a s u r e G r i d V i e w S t a t e I D i a g r a m T a g A d d i t i o n a l I n f o " / > < / a : K e y V a l u e O f D i a g r a m O b j e c t K e y a n y T y p e z b w N T n L X > < a : K e y V a l u e O f D i a g r a m O b j e c t K e y a n y T y p e z b w N T n L X > < a : K e y > < K e y > M e a s u r e s \ A v e r a g e   o f   S a l a r y < / K e y > < / a : K e y > < a : V a l u e   i : t y p e = " M e a s u r e G r i d N o d e V i e w S t a t e " > < C o l u m n > 6 < / C o l u m n > < L a y e d O u t > t r u e < / L a y e d O u t > < W a s U I I n v i s i b l e > t r u e < / W a s U I I n v i s i b l e > < / a : V a l u e > < / a : K e y V a l u e O f D i a g r a m O b j e c t K e y a n y T y p e z b w N T n L X > < a : K e y V a l u e O f D i a g r a m O b j e c t K e y a n y T y p e z b w N T n L X > < a : K e y > < K e y > M e a s u r e s \ A v e r a g e   o f   S a l a r y \ T a g I n f o \ F o r m u l a < / K e y > < / a : K e y > < a : V a l u e   i : t y p e = " M e a s u r e G r i d V i e w S t a t e I D i a g r a m T a g A d d i t i o n a l I n f o " / > < / a : K e y V a l u e O f D i a g r a m O b j e c t K e y a n y T y p e z b w N T n L X > < a : K e y V a l u e O f D i a g r a m O b j e c t K e y a n y T y p e z b w N T n L X > < a : K e y > < K e y > M e a s u r e s \ A v e r a g e   o f   S a l a r y \ T a g I n f o \ V a l u e < / K e y > < / a : K e y > < a : V a l u e   i : t y p e = " M e a s u r e G r i d V i e w S t a t e I D i a g r a m T a g A d d i t i o n a l I n f o " / > < / a : K e y V a l u e O f D i a g r a m O b j e c t K e y a n y T y p e z b w N T n L X > < a : K e y V a l u e O f D i a g r a m O b j e c t K e y a n y T y p e z b w N T n L X > < a : K e y > < K e y > M e a s u r e s \ C o u n t   o f   F u l l   N a m e < / K e y > < / a : K e y > < a : V a l u e   i : t y p e = " M e a s u r e G r i d N o d e V i e w S t a t e " > < C o l u m n > 3 < / C o l u m n > < L a y e d O u t > t r u e < / L a y e d O u t > < W a s U I I n v i s i b l e > t r u e < / W a s U I I n v i s i b l e > < / a : V a l u e > < / a : K e y V a l u e O f D i a g r a m O b j e c t K e y a n y T y p e z b w N T n L X > < a : K e y V a l u e O f D i a g r a m O b j e c t K e y a n y T y p e z b w N T n L X > < a : K e y > < K e y > M e a s u r e s \ C o u n t   o f   F u l l   N a m e \ T a g I n f o \ F o r m u l a < / K e y > < / a : K e y > < a : V a l u e   i : t y p e = " M e a s u r e G r i d V i e w S t a t e I D i a g r a m T a g A d d i t i o n a l I n f o " / > < / a : K e y V a l u e O f D i a g r a m O b j e c t K e y a n y T y p e z b w N T n L X > < a : K e y V a l u e O f D i a g r a m O b j e c t K e y a n y T y p e z b w N T n L X > < a : K e y > < K e y > M e a s u r e s \ C o u n t   o f   F u l l   N a m e \ T a g I n f o \ V a l u e < / K e y > < / a : K e y > < a : V a l u e   i : t y p e = " M e a s u r e G r i d V i e w S t a t e I D i a g r a m T a g A d d i t i o n a l I n f o " / > < / a : K e y V a l u e O f D i a g r a m O b j e c t K e y a n y T y p e z b w N T n L X > < a : K e y V a l u e O f D i a g r a m O b j e c t K e y a n y T y p e z b w N T n L X > < a : K e y > < K e y > C o l u m n s \ E E   I D < / K e y > < / a : K e y > < a : V a l u e   i : t y p e = " M e a s u r e G r i d N o d e V i e w S t a t e " > < L a y e d O u t > t r u e < / L a y e d O u t > < / a : V a l u e > < / a : K e y V a l u e O f D i a g r a m O b j e c t K e y a n y T y p e z b w N T n L X > < a : K e y V a l u e O f D i a g r a m O b j e c t K e y a n y T y p e z b w N T n L X > < a : K e y > < K e y > C o l u m n s \ L a s t   N a m e < / K e y > < / a : K e y > < a : V a l u e   i : t y p e = " M e a s u r e G r i d N o d e V i e w S t a t e " > < C o l u m n > 1 < / C o l u m n > < L a y e d O u t > t r u e < / L a y e d O u t > < / a : V a l u e > < / a : K e y V a l u e O f D i a g r a m O b j e c t K e y a n y T y p e z b w N T n L X > < a : K e y V a l u e O f D i a g r a m O b j e c t K e y a n y T y p e z b w N T n L X > < a : K e y > < K e y > C o l u m n s \ F i r s t   N a m e < / K e y > < / a : K e y > < a : V a l u e   i : t y p e = " M e a s u r e G r i d N o d e V i e w S t a t e " > < C o l u m n > 2 < / C o l u m n > < L a y e d O u t > t r u e < / L a y e d O u t > < / a : V a l u e > < / a : K e y V a l u e O f D i a g r a m O b j e c t K e y a n y T y p e z b w N T n L X > < a : K e y V a l u e O f D i a g r a m O b j e c t K e y a n y T y p e z b w N T n L X > < a : K e y > < K e y > C o l u m n s \ F u l l   N a m e < / K e y > < / a : K e y > < a : V a l u e   i : t y p e = " M e a s u r e G r i d N o d e V i e w S t a t e " > < C o l u m n > 3 < / C o l u m n > < L a y e d O u t > t r u e < / L a y e d O u t > < / a : V a l u e > < / a : K e y V a l u e O f D i a g r a m O b j e c t K e y a n y T y p e z b w N T n L X > < a : K e y V a l u e O f D i a g r a m O b j e c t K e y a n y T y p e z b w N T n L X > < a : K e y > < K e y > C o l u m n s \ D O B < / K e y > < / a : K e y > < a : V a l u e   i : t y p e = " M e a s u r e G r i d N o d e V i e w S t a t e " > < C o l u m n > 4 < / C o l u m n > < L a y e d O u t > t r u e < / L a y e d O u t > < / a : V a l u e > < / a : K e y V a l u e O f D i a g r a m O b j e c t K e y a n y T y p e z b w N T n L X > < a : K e y V a l u e O f D i a g r a m O b j e c t K e y a n y T y p e z b w N T n L X > < a : K e y > < K e y > C o l u m n s \ D O H < / K e y > < / a : K e y > < a : V a l u e   i : t y p e = " M e a s u r e G r i d N o d e V i e w S t a t e " > < C o l u m n > 5 < / C o l u m n > < L a y e d O u t > t r u e < / L a y e d O u t > < / a : V a l u e > < / a : K e y V a l u e O f D i a g r a m O b j e c t K e y a n y T y p e z b w N T n L X > < a : K e y V a l u e O f D i a g r a m O b j e c t K e y a n y T y p e z b w N T n L X > < a : K e y > < K e y > C o l u m n s \ S a l a r y < / K e y > < / a : K e y > < a : V a l u e   i : t y p e = " M e a s u r e G r i d N o d e V i e w S t a t e " > < C o l u m n > 6 < / C o l u m n > < L a y e d O u t > t r u e < / L a y e d O u t > < / a : V a l u e > < / a : K e y V a l u e O f D i a g r a m O b j e c t K e y a n y T y p e z b w N T n L X > < a : K e y V a l u e O f D i a g r a m O b j e c t K e y a n y T y p e z b w N T n L X > < a : K e y > < K e y > C o l u m n s \ H o u r l y   R a t e < / K e y > < / a : K e y > < a : V a l u e   i : t y p e = " M e a s u r e G r i d N o d e V i e w S t a t e " > < C o l u m n > 7 < / C o l u m n > < L a y e d O u t > t r u e < / L a y e d O u t > < / a : V a l u e > < / a : K e y V a l u e O f D i a g r a m O b j e c t K e y a n y T y p e z b w N T n L X > < a : K e y V a l u e O f D i a g r a m O b j e c t K e y a n y T y p e z b w N T n L X > < a : K e y > < K e y > C o l u m n s \ P a y   T y p e < / K e y > < / a : K e y > < a : V a l u e   i : t y p e = " M e a s u r e G r i d N o d e V i e w S t a t e " > < C o l u m n > 8 < / C o l u m n > < L a y e d O u t > t r u e < / L a y e d O u t > < / a : V a l u e > < / a : K e y V a l u e O f D i a g r a m O b j e c t K e y a n y T y p e z b w N T n L X > < a : K e y V a l u e O f D i a g r a m O b j e c t K e y a n y T y p e z b w N T n L X > < a : K e y > < K e y > C o l u m n s \ P a y   G r a d e < / K e y > < / a : K e y > < a : V a l u e   i : t y p e = " M e a s u r e G r i d N o d e V i e w S t a t e " > < C o l u m n > 9 < / C o l u m n > < L a y e d O u t > t r u e < / L a y e d O u t > < / a : V a l u e > < / a : K e y V a l u e O f D i a g r a m O b j e c t K e y a n y T y p e z b w N T n L X > < a : K e y V a l u e O f D i a g r a m O b j e c t K e y a n y T y p e z b w N T n L X > < a : K e y > < K e y > C o l u m n s \ T i t l e < / K e y > < / a : K e y > < a : V a l u e   i : t y p e = " M e a s u r e G r i d N o d e V i e w S t a t e " > < C o l u m n > 1 0 < / C o l u m n > < L a y e d O u t > t r u e < / L a y e d O u t > < / a : V a l u e > < / a : K e y V a l u e O f D i a g r a m O b j e c t K e y a n y T y p e z b w N T n L X > < a : K e y V a l u e O f D i a g r a m O b j e c t K e y a n y T y p e z b w N T n L X > < a : K e y > < K e y > C o l u m n s \ P o s i t i o n   F a m i l y < / K e y > < / a : K e y > < a : V a l u e   i : t y p e = " M e a s u r e G r i d N o d e V i e w S t a t e " > < C o l u m n > 1 1 < / C o l u m n > < L a y e d O u t > t r u e < / L a y e d O u t > < / a : V a l u e > < / a : K e y V a l u e O f D i a g r a m O b j e c t K e y a n y T y p e z b w N T n L X > < a : K e y V a l u e O f D i a g r a m O b j e c t K e y a n y T y p e z b w N T n L X > < a : K e y > < K e y > C o l u m n s \ D e p a r t m e n t < / K e y > < / a : K e y > < a : V a l u e   i : t y p e = " M e a s u r e G r i d N o d e V i e w S t a t e " > < C o l u m n > 1 2 < / C o l u m n > < L a y e d O u t > t r u e < / L a y e d O u t > < / a : V a l u e > < / a : K e y V a l u e O f D i a g r a m O b j e c t K e y a n y T y p e z b w N T n L X > < a : K e y V a l u e O f D i a g r a m O b j e c t K e y a n y T y p e z b w N T n L X > < a : K e y > < K e y > C o l u m n s \ O f f i c e   -   C i t y < / K e y > < / a : K e y > < a : V a l u e   i : t y p e = " M e a s u r e G r i d N o d e V i e w S t a t e " > < C o l u m n > 1 3 < / C o l u m n > < L a y e d O u t > t r u e < / L a y e d O u t > < / a : V a l u e > < / a : K e y V a l u e O f D i a g r a m O b j e c t K e y a n y T y p e z b w N T n L X > < a : K e y V a l u e O f D i a g r a m O b j e c t K e y a n y T y p e z b w N T n L X > < a : K e y > < K e y > C o l u m n s \ O f f i c e   -   S t a t e < / K e y > < / a : K e y > < a : V a l u e   i : t y p e = " M e a s u r e G r i d N o d e V i e w S t a t e " > < C o l u m n > 1 4 < / C o l u m n > < L a y e d O u t > t r u e < / L a y e d O u t > < / a : V a l u e > < / a : K e y V a l u e O f D i a g r a m O b j e c t K e y a n y T y p e z b w N T n L X > < a : K e y V a l u e O f D i a g r a m O b j e c t K e y a n y T y p e z b w N T n L X > < a : K e y > < K e y > C o l u m n s \ O f f i c e   -   C o m b i n e d < / K e y > < / a : K e y > < a : V a l u e   i : t y p e = " M e a s u r e G r i d N o d e V i e w S t a t e " > < C o l u m n > 1 5 < / C o l u m n > < L a y e d O u t > t r u e < / L a y e d O u t > < / a : V a l u e > < / a : K e y V a l u e O f D i a g r a m O b j e c t K e y a n y T y p e z b w N T n L X > < a : K e y V a l u e O f D i a g r a m O b j e c t K e y a n y T y p e z b w N T n L X > < a : K e y > < K e y > C o l u m n s \ G e n d e r < / K e y > < / a : K e y > < a : V a l u e   i : t y p e = " M e a s u r e G r i d N o d e V i e w S t a t e " > < C o l u m n > 1 6 < / C o l u m n > < L a y e d O u t > t r u e < / L a y e d O u t > < / a : V a l u e > < / a : K e y V a l u e O f D i a g r a m O b j e c t K e y a n y T y p e z b w N T n L X > < a : K e y V a l u e O f D i a g r a m O b j e c t K e y a n y T y p e z b w N T n L X > < a : K e y > < K e y > C o l u m n s \ R a c e < / K e y > < / a : K e y > < a : V a l u e   i : t y p e = " M e a s u r e G r i d N o d e V i e w S t a t e " > < C o l u m n > 1 7 < / C o l u m n > < L a y e d O u t > t r u e < / L a y e d O u t > < / a : V a l u e > < / a : K e y V a l u e O f D i a g r a m O b j e c t K e y a n y T y p e z b w N T n L X > < a : K e y V a l u e O f D i a g r a m O b j e c t K e y a n y T y p e z b w N T n L X > < a : K e y > < K e y > C o l u m n s \ V e t e r a n   S t a t u s < / K e y > < / a : K e y > < a : V a l u e   i : t y p e = " M e a s u r e G r i d N o d e V i e w S t a t e " > < C o l u m n > 1 8 < / C o l u m n > < L a y e d O u t > t r u e < / L a y e d O u t > < / a : V a l u e > < / a : K e y V a l u e O f D i a g r a m O b j e c t K e y a n y T y p e z b w N T n L X > < a : K e y V a l u e O f D i a g r a m O b j e c t K e y a n y T y p e z b w N T n L X > < a : K e y > < K e y > C o l u m n s \ D i s a b i l i t y   S t a t u s < / K e y > < / a : K e y > < a : V a l u e   i : t y p e = " M e a s u r e G r i d N o d e V i e w S t a t e " > < C o l u m n > 1 9 < / C o l u m n > < L a y e d O u t > t r u e < / L a y e d O u t > < / a : V a l u e > < / a : K e y V a l u e O f D i a g r a m O b j e c t K e y a n y T y p e z b w N T n L X > < a : K e y V a l u e O f D i a g r a m O b j e c t K e y a n y T y p e z b w N T n L X > < a : K e y > < K e y > C o l u m n s \ A g e < / K e y > < / a : K e y > < a : V a l u e   i : t y p e = " M e a s u r e G r i d N o d e V i e w S t a t e " > < C o l u m n > 2 0 < / C o l u m n > < L a y e d O u t > t r u e < / L a y e d O u t > < / a : V a l u e > < / a : K e y V a l u e O f D i a g r a m O b j e c t K e y a n y T y p e z b w N T n L X > < a : K e y V a l u e O f D i a g r a m O b j e c t K e y a n y T y p e z b w N T n L X > < a : K e y > < K e y > C o l u m n s \ T e n u r e < / K e y > < / a : K e y > < a : V a l u e   i : t y p e = " M e a s u r e G r i d N o d e V i e w S t a t e " > < C o l u m n > 2 1 < / C o l u m n > < L a y e d O u t > t r u e < / L a y e d O u t > < / a : V a l u e > < / a : K e y V a l u e O f D i a g r a m O b j e c t K e y a n y T y p e z b w N T n L X > < a : K e y V a l u e O f D i a g r a m O b j e c t K e y a n y T y p e z b w N T n L X > < a : K e y > < K e y > C o l u m n s \ L o w < / K e y > < / a : K e y > < a : V a l u e   i : t y p e = " M e a s u r e G r i d N o d e V i e w S t a t e " > < C o l u m n > 2 2 < / C o l u m n > < L a y e d O u t > t r u e < / L a y e d O u t > < / a : V a l u e > < / a : K e y V a l u e O f D i a g r a m O b j e c t K e y a n y T y p e z b w N T n L X > < a : K e y V a l u e O f D i a g r a m O b j e c t K e y a n y T y p e z b w N T n L X > < a : K e y > < K e y > C o l u m n s \ M i d < / K e y > < / a : K e y > < a : V a l u e   i : t y p e = " M e a s u r e G r i d N o d e V i e w S t a t e " > < C o l u m n > 2 3 < / C o l u m n > < L a y e d O u t > t r u e < / L a y e d O u t > < / a : V a l u e > < / a : K e y V a l u e O f D i a g r a m O b j e c t K e y a n y T y p e z b w N T n L X > < a : K e y V a l u e O f D i a g r a m O b j e c t K e y a n y T y p e z b w N T n L X > < a : K e y > < K e y > C o l u m n s \ H i g h < / K e y > < / a : K e y > < a : V a l u e   i : t y p e = " M e a s u r e G r i d N o d e V i e w S t a t e " > < C o l u m n > 2 4 < / C o l u m n > < L a y e d O u t > t r u e < / L a y e d O u t > < / a : V a l u e > < / a : K e y V a l u e O f D i a g r a m O b j e c t K e y a n y T y p e z b w N T n L X > < a : K e y V a l u e O f D i a g r a m O b j e c t K e y a n y T y p e z b w N T n L X > < a : K e y > < K e y > C o l u m n s \ C o m p a   R a t i o < / K e y > < / a : K e y > < a : V a l u e   i : t y p e = " M e a s u r e G r i d N o d e V i e w S t a t e " > < C o l u m n > 2 5 < / C o l u m n > < L a y e d O u t > t r u e < / L a y e d O u t > < / a : V a l u e > < / a : K e y V a l u e O f D i a g r a m O b j e c t K e y a n y T y p e z b w N T n L X > < a : K e y V a l u e O f D i a g r a m O b j e c t K e y a n y T y p e z b w N T n L X > < a : K e y > < K e y > C o l u m n s \ N e w   S a l a r y < / K e y > < / a : K e y > < a : V a l u e   i : t y p e = " M e a s u r e G r i d N o d e V i e w S t a t e " > < C o l u m n > 2 6 < / C o l u m n > < L a y e d O u t > t r u e < / L a y e d O u t > < / a : V a l u e > < / a : K e y V a l u e O f D i a g r a m O b j e c t K e y a n y T y p e z b w N T n L X > < a : K e y V a l u e O f D i a g r a m O b j e c t K e y a n y T y p e z b w N T n L X > < a : K e y > < K e y > C o l u m n s \ N e w   H o u r l y   R a t e < / K e y > < / a : K e y > < a : V a l u e   i : t y p e = " M e a s u r e G r i d N o d e V i e w S t a t e " > < C o l u m n > 2 7 < / C o l u m n > < L a y e d O u t > t r u e < / L a y e d O u t > < / a : V a l u e > < / a : K e y V a l u e O f D i a g r a m O b j e c t K e y a n y T y p e z b w N T n L X > < a : K e y V a l u e O f D i a g r a m O b j e c t K e y a n y T y p e z b w N T n L X > < a : K e y > < K e y > C o l u m n s \ N e w   C o m p a   R a t i o < / K e y > < / a : K e y > < a : V a l u e   i : t y p e = " M e a s u r e G r i d N o d e V i e w S t a t e " > < C o l u m n > 2 8 < / C o l u m n > < L a y e d O u t > t r u e < / L a y e d O u t > < / a : V a l u e > < / a : K e y V a l u e O f D i a g r a m O b j e c t K e y a n y T y p e z b w N T n L X > < a : K e y V a l u e O f D i a g r a m O b j e c t K e y a n y T y p e z b w N T n L X > < a : K e y > < K e y > C o l u m n s \ C u s t o m   S l i c e r   # 1 < / K e y > < / a : K e y > < a : V a l u e   i : t y p e = " M e a s u r e G r i d N o d e V i e w S t a t e " > < C o l u m n > 2 9 < / C o l u m n > < L a y e d O u t > t r u e < / L a y e d O u t > < / a : V a l u e > < / a : K e y V a l u e O f D i a g r a m O b j e c t K e y a n y T y p e z b w N T n L X > < a : K e y V a l u e O f D i a g r a m O b j e c t K e y a n y T y p e z b w N T n L X > < a : K e y > < K e y > C o l u m n s \ C u s t o m   S l i c e r   # 2 < / K e y > < / a : K e y > < a : V a l u e   i : t y p e = " M e a s u r e G r i d N o d e V i e w S t a t e " > < C o l u m n > 3 0 < / C o l u m n > < L a y e d O u t > t r u e < / L a y e d O u t > < / a : V a l u e > < / a : K e y V a l u e O f D i a g r a m O b j e c t K e y a n y T y p e z b w N T n L X > < a : K e y V a l u e O f D i a g r a m O b j e c t K e y a n y T y p e z b w N T n L X > < a : K e y > < K e y > C o l u m n s \ C u s t o m   S l i c e r   # 3 < / K e y > < / a : K e y > < a : V a l u e   i : t y p e = " M e a s u r e G r i d N o d e V i e w S t a t e " > < C o l u m n > 3 1 < / C o l u m n > < L a y e d O u t > t r u e < / L a y e d O u t > < / a : V a l u e > < / a : K e y V a l u e O f D i a g r a m O b j e c t K e y a n y T y p e z b w N T n L X > < a : K e y V a l u e O f D i a g r a m O b j e c t K e y a n y T y p e z b w N T n L X > < a : K e y > < K e y > C o l u m n s \ C u s t o m   S l i c e r   # 4 < / K e y > < / a : K e y > < a : V a l u e   i : t y p e = " M e a s u r e G r i d N o d e V i e w S t a t e " > < C o l u m n > 3 2 < / C o l u m n > < L a y e d O u t > t r u e < / L a y e d O u t > < / a : V a l u e > < / a : K e y V a l u e O f D i a g r a m O b j e c t K e y a n y T y p e z b w N T n L X > < a : K e y V a l u e O f D i a g r a m O b j e c t K e y a n y T y p e z b w N T n L X > < a : K e y > < K e y > C o l u m n s \ C u s t o m   S l i c e r   # 5 < / K e y > < / a : K e y > < a : V a l u e   i : t y p e = " M e a s u r e G r i d N o d e V i e w S t a t e " > < C o l u m n > 3 3 < / C o l u m n > < L a y e d O u t > t r u e < / L a y e d O u t > < / a : V a l u e > < / a : K e y V a l u e O f D i a g r a m O b j e c t K e y a n y T y p e z b w N T n L X > < a : K e y V a l u e O f D i a g r a m O b j e c t K e y a n y T y p e z b w N T n L X > < a : K e y > < K e y > L i n k s \ & l t ; C o l u m n s \ C o u n t   o f   C o m p a   R a t i o & g t ; - & l t ; M e a s u r e s \ C o m p a   R a t i o & g t ; < / K e y > < / a : K e y > < a : V a l u e   i : t y p e = " M e a s u r e G r i d V i e w S t a t e I D i a g r a m L i n k " / > < / a : K e y V a l u e O f D i a g r a m O b j e c t K e y a n y T y p e z b w N T n L X > < a : K e y V a l u e O f D i a g r a m O b j e c t K e y a n y T y p e z b w N T n L X > < a : K e y > < K e y > L i n k s \ & l t ; C o l u m n s \ C o u n t   o f   C o m p a   R a t i o & g t ; - & l t ; M e a s u r e s \ C o m p a   R a t i o & g t ; \ C O L U M N < / K e y > < / a : K e y > < a : V a l u e   i : t y p e = " M e a s u r e G r i d V i e w S t a t e I D i a g r a m L i n k E n d p o i n t " / > < / a : K e y V a l u e O f D i a g r a m O b j e c t K e y a n y T y p e z b w N T n L X > < a : K e y V a l u e O f D i a g r a m O b j e c t K e y a n y T y p e z b w N T n L X > < a : K e y > < K e y > L i n k s \ & l t ; C o l u m n s \ C o u n t   o f   C o m p a   R a t i o & g t ; - & l t ; M e a s u r e s \ C o m p a   R a t i o & g t ; \ M E A S U R E < / K e y > < / a : K e y > < a : V a l u e   i : t y p e = " M e a s u r e G r i d V i e w S t a t e I D i a g r a m L i n k E n d p o i n t " / > < / a : K e y V a l u e O f D i a g r a m O b j e c t K e y a n y T y p e z b w N T n L X > < a : K e y V a l u e O f D i a g r a m O b j e c t K e y a n y T y p e z b w N T n L X > < a : K e y > < K e y > L i n k s \ & l t ; C o l u m n s \ A v e r a g e   o f   C o m p a   R a t i o & g t ; - & l t ; M e a s u r e s \ C o m p a   R a t i o & g t ; < / K e y > < / a : K e y > < a : V a l u e   i : t y p e = " M e a s u r e G r i d V i e w S t a t e I D i a g r a m L i n k " / > < / a : K e y V a l u e O f D i a g r a m O b j e c t K e y a n y T y p e z b w N T n L X > < a : K e y V a l u e O f D i a g r a m O b j e c t K e y a n y T y p e z b w N T n L X > < a : K e y > < K e y > L i n k s \ & l t ; C o l u m n s \ A v e r a g e   o f   C o m p a   R a t i o & g t ; - & l t ; M e a s u r e s \ C o m p a   R a t i o & g t ; \ C O L U M N < / K e y > < / a : K e y > < a : V a l u e   i : t y p e = " M e a s u r e G r i d V i e w S t a t e I D i a g r a m L i n k E n d p o i n t " / > < / a : K e y V a l u e O f D i a g r a m O b j e c t K e y a n y T y p e z b w N T n L X > < a : K e y V a l u e O f D i a g r a m O b j e c t K e y a n y T y p e z b w N T n L X > < a : K e y > < K e y > L i n k s \ & l t ; C o l u m n s \ A v e r a g e   o f   C o m p a   R a t i o & g t ; - & l t ; M e a s u r e s \ C o m p a   R a t i o & g t ; \ M E A S U R E < / K e y > < / a : K e y > < a : V a l u e   i : t y p e = " M e a s u r e G r i d V i e w S t a t e I D i a g r a m L i n k E n d p o i n t " / > < / a : K e y V a l u e O f D i a g r a m O b j e c t K e y a n y T y p e z b w N T n L X > < a : K e y V a l u e O f D i a g r a m O b j e c t K e y a n y T y p e z b w N T n L X > < a : K e y > < K e y > L i n k s \ & l t ; C o l u m n s \ S u m   o f   C o m p a   R a t i o & g t ; - & l t ; M e a s u r e s \ C o m p a   R a t i o & g t ; < / K e y > < / a : K e y > < a : V a l u e   i : t y p e = " M e a s u r e G r i d V i e w S t a t e I D i a g r a m L i n k " / > < / a : K e y V a l u e O f D i a g r a m O b j e c t K e y a n y T y p e z b w N T n L X > < a : K e y V a l u e O f D i a g r a m O b j e c t K e y a n y T y p e z b w N T n L X > < a : K e y > < K e y > L i n k s \ & l t ; C o l u m n s \ S u m   o f   C o m p a   R a t i o & g t ; - & l t ; M e a s u r e s \ C o m p a   R a t i o & g t ; \ C O L U M N < / K e y > < / a : K e y > < a : V a l u e   i : t y p e = " M e a s u r e G r i d V i e w S t a t e I D i a g r a m L i n k E n d p o i n t " / > < / a : K e y V a l u e O f D i a g r a m O b j e c t K e y a n y T y p e z b w N T n L X > < a : K e y V a l u e O f D i a g r a m O b j e c t K e y a n y T y p e z b w N T n L X > < a : K e y > < K e y > L i n k s \ & l t ; C o l u m n s \ S u m   o f   C o m p a   R a t i o & g t ; - & l t ; M e a s u r e s \ C o m p a   R a t i o & g t ; \ M E A S U R E < / K e y > < / a : K e y > < a : V a l u e   i : t y p e = " M e a s u r e G r i d V i e w S t a t e I D i a g r a m L i n k E n d p o i n t " / > < / a : K e y V a l u e O f D i a g r a m O b j e c t K e y a n y T y p e z b w N T n L X > < a : K e y V a l u e O f D i a g r a m O b j e c t K e y a n y T y p e z b w N T n L X > < a : K e y > < K e y > L i n k s \ & l t ; C o l u m n s \ M i n   o f   C o m p a   R a t i o & g t ; - & l t ; M e a s u r e s \ C o m p a   R a t i o & g t ; < / K e y > < / a : K e y > < a : V a l u e   i : t y p e = " M e a s u r e G r i d V i e w S t a t e I D i a g r a m L i n k " / > < / a : K e y V a l u e O f D i a g r a m O b j e c t K e y a n y T y p e z b w N T n L X > < a : K e y V a l u e O f D i a g r a m O b j e c t K e y a n y T y p e z b w N T n L X > < a : K e y > < K e y > L i n k s \ & l t ; C o l u m n s \ M i n   o f   C o m p a   R a t i o & g t ; - & l t ; M e a s u r e s \ C o m p a   R a t i o & g t ; \ C O L U M N < / K e y > < / a : K e y > < a : V a l u e   i : t y p e = " M e a s u r e G r i d V i e w S t a t e I D i a g r a m L i n k E n d p o i n t " / > < / a : K e y V a l u e O f D i a g r a m O b j e c t K e y a n y T y p e z b w N T n L X > < a : K e y V a l u e O f D i a g r a m O b j e c t K e y a n y T y p e z b w N T n L X > < a : K e y > < K e y > L i n k s \ & l t ; C o l u m n s \ M i n   o f   C o m p a   R a t i o & g t ; - & l t ; M e a s u r e s \ C o m p a   R a t i o & g t ; \ M E A S U R E < / K e y > < / a : K e y > < a : V a l u e   i : t y p e = " M e a s u r e G r i d V i e w S t a t e I D i a g r a m L i n k E n d p o i n t " / > < / a : K e y V a l u e O f D i a g r a m O b j e c t K e y a n y T y p e z b w N T n L X > < a : K e y V a l u e O f D i a g r a m O b j e c t K e y a n y T y p e z b w N T n L X > < a : K e y > < K e y > L i n k s \ & l t ; C o l u m n s \ M a x   o f   C o m p a   R a t i o & g t ; - & l t ; M e a s u r e s \ C o m p a   R a t i o & g t ; < / K e y > < / a : K e y > < a : V a l u e   i : t y p e = " M e a s u r e G r i d V i e w S t a t e I D i a g r a m L i n k " / > < / a : K e y V a l u e O f D i a g r a m O b j e c t K e y a n y T y p e z b w N T n L X > < a : K e y V a l u e O f D i a g r a m O b j e c t K e y a n y T y p e z b w N T n L X > < a : K e y > < K e y > L i n k s \ & l t ; C o l u m n s \ M a x   o f   C o m p a   R a t i o & g t ; - & l t ; M e a s u r e s \ C o m p a   R a t i o & g t ; \ C O L U M N < / K e y > < / a : K e y > < a : V a l u e   i : t y p e = " M e a s u r e G r i d V i e w S t a t e I D i a g r a m L i n k E n d p o i n t " / > < / a : K e y V a l u e O f D i a g r a m O b j e c t K e y a n y T y p e z b w N T n L X > < a : K e y V a l u e O f D i a g r a m O b j e c t K e y a n y T y p e z b w N T n L X > < a : K e y > < K e y > L i n k s \ & l t ; C o l u m n s \ M a x   o f   C o m p a   R a t i o & g t ; - & l t ; M e a s u r e s \ C o m p a   R a t i o & g t ; \ M E A S U R E < / K e y > < / a : K e y > < a : V a l u e   i : t y p e = " M e a s u r e G r i d V i e w S t a t e I D i a g r a m L i n k E n d p o i n t " / > < / a : K e y V a l u e O f D i a g r a m O b j e c t K e y a n y T y p e z b w N T n L X > < a : K e y V a l u e O f D i a g r a m O b j e c t K e y a n y T y p e z b w N T n L X > < a : K e y > < K e y > L i n k s \ & l t ; C o l u m n s \ S u m   o f   S a l a r y & g t ; - & l t ; M e a s u r e s \ S a l a r y & g t ; < / K e y > < / a : K e y > < a : V a l u e   i : t y p e = " M e a s u r e G r i d V i e w S t a t e I D i a g r a m L i n k " / > < / a : K e y V a l u e O f D i a g r a m O b j e c t K e y a n y T y p e z b w N T n L X > < a : K e y V a l u e O f D i a g r a m O b j e c t K e y a n y T y p e z b w N T n L X > < a : K e y > < K e y > L i n k s \ & l t ; C o l u m n s \ S u m   o f   S a l a r y & g t ; - & l t ; M e a s u r e s \ S a l a r y & g t ; \ C O L U M N < / K e y > < / a : K e y > < a : V a l u e   i : t y p e = " M e a s u r e G r i d V i e w S t a t e I D i a g r a m L i n k E n d p o i n t " / > < / a : K e y V a l u e O f D i a g r a m O b j e c t K e y a n y T y p e z b w N T n L X > < a : K e y V a l u e O f D i a g r a m O b j e c t K e y a n y T y p e z b w N T n L X > < a : K e y > < K e y > L i n k s \ & l t ; C o l u m n s \ S u m   o f   S a l a r y & g t ; - & l t ; M e a s u r e s \ S a l a r y & g t ; \ M E A S U R E < / K e y > < / a : K e y > < a : V a l u e   i : t y p e = " M e a s u r e G r i d V i e w S t a t e I D i a g r a m L i n k E n d p o i n t " / > < / a : K e y V a l u e O f D i a g r a m O b j e c t K e y a n y T y p e z b w N T n L X > < a : K e y V a l u e O f D i a g r a m O b j e c t K e y a n y T y p e z b w N T n L X > < a : K e y > < K e y > L i n k s \ & l t ; C o l u m n s \ A v e r a g e   o f   S a l a r y & g t ; - & l t ; M e a s u r e s \ S a l a r y & g t ; < / K e y > < / a : K e y > < a : V a l u e   i : t y p e = " M e a s u r e G r i d V i e w S t a t e I D i a g r a m L i n k " / > < / a : K e y V a l u e O f D i a g r a m O b j e c t K e y a n y T y p e z b w N T n L X > < a : K e y V a l u e O f D i a g r a m O b j e c t K e y a n y T y p e z b w N T n L X > < a : K e y > < K e y > L i n k s \ & l t ; C o l u m n s \ A v e r a g e   o f   S a l a r y & g t ; - & l t ; M e a s u r e s \ S a l a r y & g t ; \ C O L U M N < / K e y > < / a : K e y > < a : V a l u e   i : t y p e = " M e a s u r e G r i d V i e w S t a t e I D i a g r a m L i n k E n d p o i n t " / > < / a : K e y V a l u e O f D i a g r a m O b j e c t K e y a n y T y p e z b w N T n L X > < a : K e y V a l u e O f D i a g r a m O b j e c t K e y a n y T y p e z b w N T n L X > < a : K e y > < K e y > L i n k s \ & l t ; C o l u m n s \ A v e r a g e   o f   S a l a r y & g t ; - & l t ; M e a s u r e s \ S a l a r y & g t ; \ M E A S U R E < / K e y > < / a : K e y > < a : V a l u e   i : t y p e = " M e a s u r e G r i d V i e w S t a t e I D i a g r a m L i n k E n d p o i n t " / > < / a : K e y V a l u e O f D i a g r a m O b j e c t K e y a n y T y p e z b w N T n L X > < a : K e y V a l u e O f D i a g r a m O b j e c t K e y a n y T y p e z b w N T n L X > < a : K e y > < K e y > L i n k s \ & l t ; C o l u m n s \ C o u n t   o f   F u l l   N a m e & g t ; - & l t ; M e a s u r e s \ F u l l   N a m e & g t ; < / K e y > < / a : K e y > < a : V a l u e   i : t y p e = " M e a s u r e G r i d V i e w S t a t e I D i a g r a m L i n k " / > < / a : K e y V a l u e O f D i a g r a m O b j e c t K e y a n y T y p e z b w N T n L X > < a : K e y V a l u e O f D i a g r a m O b j e c t K e y a n y T y p e z b w N T n L X > < a : K e y > < K e y > L i n k s \ & l t ; C o l u m n s \ C o u n t   o f   F u l l   N a m e & g t ; - & l t ; M e a s u r e s \ F u l l   N a m e & g t ; \ C O L U M N < / K e y > < / a : K e y > < a : V a l u e   i : t y p e = " M e a s u r e G r i d V i e w S t a t e I D i a g r a m L i n k E n d p o i n t " / > < / a : K e y V a l u e O f D i a g r a m O b j e c t K e y a n y T y p e z b w N T n L X > < a : K e y V a l u e O f D i a g r a m O b j e c t K e y a n y T y p e z b w N T n L X > < a : K e y > < K e y > L i n k s \ & l t ; C o l u m n s \ C o u n t   o f   F u l l   N a m e & g t ; - & l t ; M e a s u r e s \ F u l l   N a m e & g t ; \ M E A S U R E < / K e y > < / a : K e y > < a : V a l u e   i : t y p e = " M e a s u r e G r i d V i e w S t a t e I D i a g r a m L i n k E n d p o i n t " / > < / 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 A c t i o n s \ A d d   t o   a   H i e r a r c h y   i n   T a b l e   T a b l e 1 < / K e y > < / D i a g r a m O b j e c t K e y > < D i a g r a m O b j e c t K e y > < K e y > A c t i o n s \ A d d   t o   h i e r a r c h y   F o r   & l t ; T a b l e s \ T a b l e 1 \ H i e r a r c h i e s \ P o s i t i o n   H i e r a r c h y & g t ; < / K e y > < / D i a g r a m O b j e c t K e y > < D i a g r a m O b j e c t K e y > < K e y > A c t i o n s \ M o v e   t o   a   H i e r a r c h y   i n   T a b l e   T a b l e 1 < / K e y > < / D i a g r a m O b j e c t K e y > < D i a g r a m O b j e c t K e y > < K e y > A c t i o n s \ M o v e   i n t o   h i e r a r c h y   F o r   & l t ; T a b l e s \ T a b l e 1 \ H i e r a r c h i e s \ P o s i t i o n   H i e r a r c h y & g t ; < / 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 T a g s \ T a b l e s \ & l t ; T a b l e s \ T a b l e 1 & g t ; < / K e y > < / D i a g r a m O b j e c t K e y > < D i a g r a m O b j e c t K e y > < K e y > D y n a m i c   T a g s \ H i e r a r c h i e s \ & l t ; T a b l e s \ T a b l e 1 \ H i e r a r c h i e s \ P o s i t i o n   H i e r a r c h y & g t ; < / K e y > < / D i a g r a m O b j e c t K e y > < D i a g r a m O b j e c t K e y > < K e y > T a b l e s \ T a b l e 1 < / K e y > < / D i a g r a m O b j e c t K e y > < D i a g r a m O b j e c t K e y > < K e y > T a b l e s \ T a b l e 1 \ C o l u m n s \ E E   I D < / K e y > < / D i a g r a m O b j e c t K e y > < D i a g r a m O b j e c t K e y > < K e y > T a b l e s \ T a b l e 1 \ C o l u m n s \ L a s t   N a m e < / K e y > < / D i a g r a m O b j e c t K e y > < D i a g r a m O b j e c t K e y > < K e y > T a b l e s \ T a b l e 1 \ C o l u m n s \ F i r s t   N a m e < / K e y > < / D i a g r a m O b j e c t K e y > < D i a g r a m O b j e c t K e y > < K e y > T a b l e s \ T a b l e 1 \ C o l u m n s \ F u l l   N a m e < / K e y > < / D i a g r a m O b j e c t K e y > < D i a g r a m O b j e c t K e y > < K e y > T a b l e s \ T a b l e 1 \ C o l u m n s \ D O B < / K e y > < / D i a g r a m O b j e c t K e y > < D i a g r a m O b j e c t K e y > < K e y > T a b l e s \ T a b l e 1 \ C o l u m n s \ D O H < / K e y > < / D i a g r a m O b j e c t K e y > < D i a g r a m O b j e c t K e y > < K e y > T a b l e s \ T a b l e 1 \ C o l u m n s \ S a l a r y < / K e y > < / D i a g r a m O b j e c t K e y > < D i a g r a m O b j e c t K e y > < K e y > T a b l e s \ T a b l e 1 \ C o l u m n s \ H o u r l y   R a t e < / K e y > < / D i a g r a m O b j e c t K e y > < D i a g r a m O b j e c t K e y > < K e y > T a b l e s \ T a b l e 1 \ C o l u m n s \ P a y   T y p e < / K e y > < / D i a g r a m O b j e c t K e y > < D i a g r a m O b j e c t K e y > < K e y > T a b l e s \ T a b l e 1 \ C o l u m n s \ P a y   G r a d e < / K e y > < / D i a g r a m O b j e c t K e y > < D i a g r a m O b j e c t K e y > < K e y > T a b l e s \ T a b l e 1 \ C o l u m n s \ T i t l e < / K e y > < / D i a g r a m O b j e c t K e y > < D i a g r a m O b j e c t K e y > < K e y > T a b l e s \ T a b l e 1 \ C o l u m n s \ P o s i t i o n   F a m i l y < / K e y > < / D i a g r a m O b j e c t K e y > < D i a g r a m O b j e c t K e y > < K e y > T a b l e s \ T a b l e 1 \ C o l u m n s \ D e p a r t m e n t < / K e y > < / D i a g r a m O b j e c t K e y > < D i a g r a m O b j e c t K e y > < K e y > T a b l e s \ T a b l e 1 \ C o l u m n s \ O f f i c e   -   C i t y < / K e y > < / D i a g r a m O b j e c t K e y > < D i a g r a m O b j e c t K e y > < K e y > T a b l e s \ T a b l e 1 \ C o l u m n s \ O f f i c e   -   S t a t e < / K e y > < / D i a g r a m O b j e c t K e y > < D i a g r a m O b j e c t K e y > < K e y > T a b l e s \ T a b l e 1 \ C o l u m n s \ O f f i c e   -   C o m b i n e d < / K e y > < / D i a g r a m O b j e c t K e y > < D i a g r a m O b j e c t K e y > < K e y > T a b l e s \ T a b l e 1 \ C o l u m n s \ G e n d e r < / K e y > < / D i a g r a m O b j e c t K e y > < D i a g r a m O b j e c t K e y > < K e y > T a b l e s \ T a b l e 1 \ C o l u m n s \ R a c e < / K e y > < / D i a g r a m O b j e c t K e y > < D i a g r a m O b j e c t K e y > < K e y > T a b l e s \ T a b l e 1 \ C o l u m n s \ V e t e r a n   S t a t u s < / K e y > < / D i a g r a m O b j e c t K e y > < D i a g r a m O b j e c t K e y > < K e y > T a b l e s \ T a b l e 1 \ C o l u m n s \ D i s a b i l i t y   S t a t u s < / K e y > < / D i a g r a m O b j e c t K e y > < D i a g r a m O b j e c t K e y > < K e y > T a b l e s \ T a b l e 1 \ C o l u m n s \ A g e < / K e y > < / D i a g r a m O b j e c t K e y > < D i a g r a m O b j e c t K e y > < K e y > T a b l e s \ T a b l e 1 \ C o l u m n s \ T e n u r e < / K e y > < / D i a g r a m O b j e c t K e y > < D i a g r a m O b j e c t K e y > < K e y > T a b l e s \ T a b l e 1 \ C o l u m n s \ L o w < / K e y > < / D i a g r a m O b j e c t K e y > < D i a g r a m O b j e c t K e y > < K e y > T a b l e s \ T a b l e 1 \ C o l u m n s \ M i d < / K e y > < / D i a g r a m O b j e c t K e y > < D i a g r a m O b j e c t K e y > < K e y > T a b l e s \ T a b l e 1 \ C o l u m n s \ H i g h < / K e y > < / D i a g r a m O b j e c t K e y > < D i a g r a m O b j e c t K e y > < K e y > T a b l e s \ T a b l e 1 \ C o l u m n s \ C o m p a   R a t i o < / K e y > < / D i a g r a m O b j e c t K e y > < D i a g r a m O b j e c t K e y > < K e y > T a b l e s \ T a b l e 1 \ C o l u m n s \ N e w   S a l a r y < / K e y > < / D i a g r a m O b j e c t K e y > < D i a g r a m O b j e c t K e y > < K e y > T a b l e s \ T a b l e 1 \ C o l u m n s \ N e w   H o u r l y   R a t e < / K e y > < / D i a g r a m O b j e c t K e y > < D i a g r a m O b j e c t K e y > < K e y > T a b l e s \ T a b l e 1 \ C o l u m n s \ N e w   C o m p a   R a t i o < / K e y > < / D i a g r a m O b j e c t K e y > < D i a g r a m O b j e c t K e y > < K e y > T a b l e s \ T a b l e 1 \ C o l u m n s \ C u s t o m   S l i c e r   # 1 < / K e y > < / D i a g r a m O b j e c t K e y > < D i a g r a m O b j e c t K e y > < K e y > T a b l e s \ T a b l e 1 \ C o l u m n s \ C u s t o m   S l i c e r   # 2 < / K e y > < / D i a g r a m O b j e c t K e y > < D i a g r a m O b j e c t K e y > < K e y > T a b l e s \ T a b l e 1 \ C o l u m n s \ C u s t o m   S l i c e r   # 3 < / K e y > < / D i a g r a m O b j e c t K e y > < D i a g r a m O b j e c t K e y > < K e y > T a b l e s \ T a b l e 1 \ C o l u m n s \ C u s t o m   S l i c e r   # 4 < / K e y > < / D i a g r a m O b j e c t K e y > < D i a g r a m O b j e c t K e y > < K e y > T a b l e s \ T a b l e 1 \ C o l u m n s \ C u s t o m   S l i c e r   # 5 < / K e y > < / D i a g r a m O b j e c t K e y > < D i a g r a m O b j e c t K e y > < K e y > T a b l e s \ T a b l e 1 \ M e a s u r e s \ C o u n t   o f   C o m p a   R a t i o < / K e y > < / D i a g r a m O b j e c t K e y > < D i a g r a m O b j e c t K e y > < K e y > T a b l e s \ T a b l e 1 \ C o u n t   o f   C o m p a   R a t i o \ A d d i t i o n a l   I n f o \ I m p l i c i t   M e a s u r e < / K e y > < / D i a g r a m O b j e c t K e y > < D i a g r a m O b j e c t K e y > < K e y > T a b l e s \ T a b l e 1 \ M e a s u r e s \ A v e r a g e   o f   C o m p a   R a t i o < / K e y > < / D i a g r a m O b j e c t K e y > < D i a g r a m O b j e c t K e y > < K e y > T a b l e s \ T a b l e 1 \ A v e r a g e   o f   C o m p a   R a t i o \ A d d i t i o n a l   I n f o \ I m p l i c i t   M e a s u r e < / K e y > < / D i a g r a m O b j e c t K e y > < D i a g r a m O b j e c t K e y > < K e y > T a b l e s \ T a b l e 1 \ M e a s u r e s \ S u m   o f   C o m p a   R a t i o < / K e y > < / D i a g r a m O b j e c t K e y > < D i a g r a m O b j e c t K e y > < K e y > T a b l e s \ T a b l e 1 \ S u m   o f   C o m p a   R a t i o \ A d d i t i o n a l   I n f o \ I m p l i c i t   M e a s u r e < / K e y > < / D i a g r a m O b j e c t K e y > < D i a g r a m O b j e c t K e y > < K e y > T a b l e s \ T a b l e 1 \ M e a s u r e s \ m e a s u r e   1 < / K e y > < / D i a g r a m O b j e c t K e y > < D i a g r a m O b j e c t K e y > < K e y > T a b l e s \ T a b l e 1 \ H i e r a r c h i e s \ P o s i t i o n   H i e r a r c h y < / K e y > < / D i a g r a m O b j e c t K e y > < D i a g r a m O b j e c t K e y > < K e y > T a b l e s \ T a b l e 1 \ H i e r a r c h i e s \ P o s i t i o n   H i e r a r c h y \ L e v e l s \ P o s i t i o n   F a m i l y < / K e y > < / D i a g r a m O b j e c t K e y > < D i a g r a m O b j e c t K e y > < K e y > T a b l e s \ T a b l e 1 \ H i e r a r c h i e s \ P o s i t i o n   H i e r a r c h y \ L e v e l s \ T i t l e < / K e y > < / D i a g r a m O b j e c t K e y > < D i a g r a m O b j e c t K e y > < K e y > T a b l e s \ T a b l e 1 \ H i e r a r c h i e s \ P o s i t i o n   H i e r a r c h y \ L e v e l s \ F u l l   N a m e < / K e y > < / D i a g r a m O b j e c t K e y > < D i a g r a m O b j e c t K e y > < K e y > T a b l e s \ T a b l e 1 \ M e a s u r e s \ M i n   o f   C o m p a   R a t i o < / K e y > < / D i a g r a m O b j e c t K e y > < D i a g r a m O b j e c t K e y > < K e y > T a b l e s \ T a b l e 1 \ M i n   o f   C o m p a   R a t i o \ A d d i t i o n a l   I n f o \ I m p l i c i t   M e a s u r e < / K e y > < / D i a g r a m O b j e c t K e y > < D i a g r a m O b j e c t K e y > < K e y > T a b l e s \ T a b l e 1 \ M e a s u r e s \ M a x   o f   C o m p a   R a t i o < / K e y > < / D i a g r a m O b j e c t K e y > < D i a g r a m O b j e c t K e y > < K e y > T a b l e s \ T a b l e 1 \ M a x   o f   C o m p a   R a t i o \ A d d i t i o n a l   I n f o \ I m p l i c i t   M e a s u r e < / K e y > < / D i a g r a m O b j e c t K e y > < D i a g r a m O b j e c t K e y > < K e y > T a b l e s \ T a b l e 1 \ M e a s u r e s \ S u m   o f   S a l a r y < / K e y > < / D i a g r a m O b j e c t K e y > < D i a g r a m O b j e c t K e y > < K e y > T a b l e s \ T a b l e 1 \ S u m   o f   S a l a r y \ A d d i t i o n a l   I n f o \ I m p l i c i t   M e a s u r e < / K e y > < / D i a g r a m O b j e c t K e y > < D i a g r a m O b j e c t K e y > < K e y > T a b l e s \ T a b l e 1 \ M e a s u r e s \ A v e r a g e   o f   S a l a r y < / K e y > < / D i a g r a m O b j e c t K e y > < D i a g r a m O b j e c t K e y > < K e y > T a b l e s \ T a b l e 1 \ A v e r a g e   o f   S a l a r y \ A d d i t i o n a l   I n f o \ I m p l i c i t   M e a s u r e < / K e y > < / D i a g r a m O b j e c t K e y > < D i a g r a m O b j e c t K e y > < K e y > T a b l e s \ T a b l e 1 \ M e a s u r e s \ C o u n t   o f   F u l l   N a m e < / K e y > < / D i a g r a m O b j e c t K e y > < D i a g r a m O b j e c t K e y > < K e y > T a b l e s \ T a b l e 1 \ C o u n t   o f   F u l l   N a m e \ A d d i t i o n a l   I n f o \ I m p l i c i t   M e a s u r e < / K e y > < / D i a g r a m O b j e c t K e y > < / A l l K e y s > < S e l e c t e d K e y s > < D i a g r a m O b j e c t K e y > < K e y > T a b l e s \ T a b l e 1 < / 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 A c t i o n s \ A d d   t o   a   H i e r a r c h y   i n   T a b l e   T a b l e 1 < / K e y > < / a : K e y > < a : V a l u e   i : t y p e = " D i a g r a m D i s p l a y V i e w S t a t e I D i a g r a m A c t i o n " / > < / a : K e y V a l u e O f D i a g r a m O b j e c t K e y a n y T y p e z b w N T n L X > < a : K e y V a l u e O f D i a g r a m O b j e c t K e y a n y T y p e z b w N T n L X > < a : K e y > < K e y > A c t i o n s \ A d d   t o   h i e r a r c h y   F o r   & l t ; T a b l e s \ T a b l e 1 \ H i e r a r c h i e s \ P o s i t i o n   H i e r a r c h y & g t ; < / K e y > < / a : K e y > < a : V a l u e   i : t y p e = " D i a g r a m D i s p l a y V i e w S t a t e I D i a g r a m A c t i o n " / > < / a : K e y V a l u e O f D i a g r a m O b j e c t K e y a n y T y p e z b w N T n L X > < a : K e y V a l u e O f D i a g r a m O b j e c t K e y a n y T y p e z b w N T n L X > < a : K e y > < K e y > A c t i o n s \ M o v e   t o   a   H i e r a r c h y   i n   T a b l e   T a b l e 1 < / K e y > < / a : K e y > < a : V a l u e   i : t y p e = " D i a g r a m D i s p l a y V i e w S t a t e I D i a g r a m A c t i o n " / > < / a : K e y V a l u e O f D i a g r a m O b j e c t K e y a n y T y p e z b w N T n L X > < a : K e y V a l u e O f D i a g r a m O b j e c t K e y a n y T y p e z b w N T n L X > < a : K e y > < K e y > A c t i o n s \ M o v e   i n t o   h i e r a r c h y   F o r   & l t ; T a b l e s \ T a b l e 1 \ H i e r a r c h i e s \ P o s i t i o n   H i e r a r c h y & g t ; < / 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 T a g s \ T a b l e s \ & l t ; T a b l e s \ T a b l e 1 & g t ; < / K e y > < / a : K e y > < a : V a l u e   i : t y p e = " D i a g r a m D i s p l a y T a g V i e w S t a t e " > < I s N o t F i l t e r e d O u t > t r u e < / I s N o t F i l t e r e d O u t > < / a : V a l u e > < / a : K e y V a l u e O f D i a g r a m O b j e c t K e y a n y T y p e z b w N T n L X > < a : K e y V a l u e O f D i a g r a m O b j e c t K e y a n y T y p e z b w N T n L X > < a : K e y > < K e y > D y n a m i c   T a g s \ H i e r a r c h i e s \ & l t ; T a b l e s \ T a b l e 1 \ H i e r a r c h i e s \ P o s i t i o n   H i e r a r c h y & g t ; < / K e y > < / a : K e y > < a : V a l u e   i : t y p e = " D i a g r a m D i s p l a y T a g V i e w S t a t e " > < I s N o t F i l t e r e d O u t > t r u e < / I s N o t F i l t e r e d O u t > < / a : V a l u e > < / a : K e y V a l u e O f D i a g r a m O b j e c t K e y a n y T y p e z b w N T n L X > < a : K e y V a l u e O f D i a g r a m O b j e c t K e y a n y T y p e z b w N T n L X > < a : K e y > < K e y > T a b l e s \ T a b l e 1 < / K e y > < / a : K e y > < a : V a l u e   i : t y p e = " D i a g r a m D i s p l a y N o d e V i e w S t a t e " > < H e i g h t > 9 1 8 < / H e i g h t > < I s E x p a n d e d > t r u e < / I s E x p a n d e d > < I s F o c u s e d > t r u e < / I s F o c u s e d > < L a y e d O u t > t r u e < / L a y e d O u t > < W i d t h > 2 6 2 < / W i d t h > < / a : V a l u e > < / a : K e y V a l u e O f D i a g r a m O b j e c t K e y a n y T y p e z b w N T n L X > < a : K e y V a l u e O f D i a g r a m O b j e c t K e y a n y T y p e z b w N T n L X > < a : K e y > < K e y > T a b l e s \ T a b l e 1 \ C o l u m n s \ E E   I D < / K e y > < / a : K e y > < a : V a l u e   i : t y p e = " D i a g r a m D i s p l a y N o d e V i e w S t a t e " > < H e i g h t > 1 5 0 < / H e i g h t > < I s E x p a n d e d > t r u e < / I s E x p a n d e d > < W i d t h > 2 0 0 < / W i d t h > < / a : V a l u e > < / a : K e y V a l u e O f D i a g r a m O b j e c t K e y a n y T y p e z b w N T n L X > < a : K e y V a l u e O f D i a g r a m O b j e c t K e y a n y T y p e z b w N T n L X > < a : K e y > < K e y > T a b l e s \ T a b l e 1 \ C o l u m n s \ L a s t   N a m e < / K e y > < / a : K e y > < a : V a l u e   i : t y p e = " D i a g r a m D i s p l a y N o d e V i e w S t a t e " > < H e i g h t > 1 5 0 < / H e i g h t > < I s E x p a n d e d > t r u e < / I s E x p a n d e d > < W i d t h > 2 0 0 < / W i d t h > < / a : V a l u e > < / a : K e y V a l u e O f D i a g r a m O b j e c t K e y a n y T y p e z b w N T n L X > < a : K e y V a l u e O f D i a g r a m O b j e c t K e y a n y T y p e z b w N T n L X > < a : K e y > < K e y > T a b l e s \ T a b l e 1 \ C o l u m n s \ F i r s t   N a m e < / K e y > < / a : K e y > < a : V a l u e   i : t y p e = " D i a g r a m D i s p l a y N o d e V i e w S t a t e " > < H e i g h t > 1 5 0 < / H e i g h t > < I s E x p a n d e d > t r u e < / I s E x p a n d e d > < W i d t h > 2 0 0 < / W i d t h > < / a : V a l u e > < / a : K e y V a l u e O f D i a g r a m O b j e c t K e y a n y T y p e z b w N T n L X > < a : K e y V a l u e O f D i a g r a m O b j e c t K e y a n y T y p e z b w N T n L X > < a : K e y > < K e y > T a b l e s \ T a b l e 1 \ C o l u m n s \ F u l l   N a m e < / K e y > < / a : K e y > < a : V a l u e   i : t y p e = " D i a g r a m D i s p l a y N o d e V i e w S t a t e " > < H e i g h t > 1 5 0 < / H e i g h t > < I s E x p a n d e d > t r u e < / I s E x p a n d e d > < W i d t h > 2 0 0 < / W i d t h > < / a : V a l u e > < / a : K e y V a l u e O f D i a g r a m O b j e c t K e y a n y T y p e z b w N T n L X > < a : K e y V a l u e O f D i a g r a m O b j e c t K e y a n y T y p e z b w N T n L X > < a : K e y > < K e y > T a b l e s \ T a b l e 1 \ C o l u m n s \ D O B < / K e y > < / a : K e y > < a : V a l u e   i : t y p e = " D i a g r a m D i s p l a y N o d e V i e w S t a t e " > < H e i g h t > 1 5 0 < / H e i g h t > < I s E x p a n d e d > t r u e < / I s E x p a n d e d > < W i d t h > 2 0 0 < / W i d t h > < / a : V a l u e > < / a : K e y V a l u e O f D i a g r a m O b j e c t K e y a n y T y p e z b w N T n L X > < a : K e y V a l u e O f D i a g r a m O b j e c t K e y a n y T y p e z b w N T n L X > < a : K e y > < K e y > T a b l e s \ T a b l e 1 \ C o l u m n s \ D O H < / K e y > < / a : K e y > < a : V a l u e   i : t y p e = " D i a g r a m D i s p l a y N o d e V i e w S t a t e " > < H e i g h t > 1 5 0 < / H e i g h t > < I s E x p a n d e d > t r u e < / I s E x p a n d e d > < W i d t h > 2 0 0 < / W i d t h > < / a : V a l u e > < / a : K e y V a l u e O f D i a g r a m O b j e c t K e y a n y T y p e z b w N T n L X > < a : K e y V a l u e O f D i a g r a m O b j e c t K e y a n y T y p e z b w N T n L X > < a : K e y > < K e y > T a b l e s \ T a b l e 1 \ C o l u m n s \ S a l a r y < / K e y > < / a : K e y > < a : V a l u e   i : t y p e = " D i a g r a m D i s p l a y N o d e V i e w S t a t e " > < H e i g h t > 1 5 0 < / H e i g h t > < I s E x p a n d e d > t r u e < / I s E x p a n d e d > < W i d t h > 2 0 0 < / W i d t h > < / a : V a l u e > < / a : K e y V a l u e O f D i a g r a m O b j e c t K e y a n y T y p e z b w N T n L X > < a : K e y V a l u e O f D i a g r a m O b j e c t K e y a n y T y p e z b w N T n L X > < a : K e y > < K e y > T a b l e s \ T a b l e 1 \ C o l u m n s \ H o u r l y   R a t e < / K e y > < / a : K e y > < a : V a l u e   i : t y p e = " D i a g r a m D i s p l a y N o d e V i e w S t a t e " > < H e i g h t > 1 5 0 < / H e i g h t > < I s E x p a n d e d > t r u e < / I s E x p a n d e d > < W i d t h > 2 0 0 < / W i d t h > < / a : V a l u e > < / a : K e y V a l u e O f D i a g r a m O b j e c t K e y a n y T y p e z b w N T n L X > < a : K e y V a l u e O f D i a g r a m O b j e c t K e y a n y T y p e z b w N T n L X > < a : K e y > < K e y > T a b l e s \ T a b l e 1 \ C o l u m n s \ P a y   T y p e < / K e y > < / a : K e y > < a : V a l u e   i : t y p e = " D i a g r a m D i s p l a y N o d e V i e w S t a t e " > < H e i g h t > 1 5 0 < / H e i g h t > < I s E x p a n d e d > t r u e < / I s E x p a n d e d > < W i d t h > 2 0 0 < / W i d t h > < / a : V a l u e > < / a : K e y V a l u e O f D i a g r a m O b j e c t K e y a n y T y p e z b w N T n L X > < a : K e y V a l u e O f D i a g r a m O b j e c t K e y a n y T y p e z b w N T n L X > < a : K e y > < K e y > T a b l e s \ T a b l e 1 \ C o l u m n s \ P a y   G r a d e < / K e y > < / a : K e y > < a : V a l u e   i : t y p e = " D i a g r a m D i s p l a y N o d e V i e w S t a t e " > < H e i g h t > 1 5 0 < / H e i g h t > < I s E x p a n d e d > t r u e < / I s E x p a n d e d > < W i d t h > 2 0 0 < / W i d t h > < / a : V a l u e > < / a : K e y V a l u e O f D i a g r a m O b j e c t K e y a n y T y p e z b w N T n L X > < a : K e y V a l u e O f D i a g r a m O b j e c t K e y a n y T y p e z b w N T n L X > < a : K e y > < K e y > T a b l e s \ T a b l e 1 \ C o l u m n s \ T i t l e < / K e y > < / a : K e y > < a : V a l u e   i : t y p e = " D i a g r a m D i s p l a y N o d e V i e w S t a t e " > < H e i g h t > 1 5 0 < / H e i g h t > < I s E x p a n d e d > t r u e < / I s E x p a n d e d > < W i d t h > 2 0 0 < / W i d t h > < / a : V a l u e > < / a : K e y V a l u e O f D i a g r a m O b j e c t K e y a n y T y p e z b w N T n L X > < a : K e y V a l u e O f D i a g r a m O b j e c t K e y a n y T y p e z b w N T n L X > < a : K e y > < K e y > T a b l e s \ T a b l e 1 \ C o l u m n s \ P o s i t i o n   F a m i l y < / K e y > < / a : K e y > < a : V a l u e   i : t y p e = " D i a g r a m D i s p l a y N o d e V i e w S t a t e " > < H e i g h t > 1 5 0 < / H e i g h t > < I s E x p a n d e d > t r u e < / I s E x p a n d e d > < W i d t h > 2 0 0 < / W i d t h > < / a : V a l u e > < / a : K e y V a l u e O f D i a g r a m O b j e c t K e y a n y T y p e z b w N T n L X > < a : K e y V a l u e O f D i a g r a m O b j e c t K e y a n y T y p e z b w N T n L X > < a : K e y > < K e y > T a b l e s \ T a b l e 1 \ C o l u m n s \ D e p a r t m e n t < / K e y > < / a : K e y > < a : V a l u e   i : t y p e = " D i a g r a m D i s p l a y N o d e V i e w S t a t e " > < H e i g h t > 1 5 0 < / H e i g h t > < I s E x p a n d e d > t r u e < / I s E x p a n d e d > < W i d t h > 2 0 0 < / W i d t h > < / a : V a l u e > < / a : K e y V a l u e O f D i a g r a m O b j e c t K e y a n y T y p e z b w N T n L X > < a : K e y V a l u e O f D i a g r a m O b j e c t K e y a n y T y p e z b w N T n L X > < a : K e y > < K e y > T a b l e s \ T a b l e 1 \ C o l u m n s \ O f f i c e   -   C i t y < / K e y > < / a : K e y > < a : V a l u e   i : t y p e = " D i a g r a m D i s p l a y N o d e V i e w S t a t e " > < H e i g h t > 1 5 0 < / H e i g h t > < I s E x p a n d e d > t r u e < / I s E x p a n d e d > < W i d t h > 2 0 0 < / W i d t h > < / a : V a l u e > < / a : K e y V a l u e O f D i a g r a m O b j e c t K e y a n y T y p e z b w N T n L X > < a : K e y V a l u e O f D i a g r a m O b j e c t K e y a n y T y p e z b w N T n L X > < a : K e y > < K e y > T a b l e s \ T a b l e 1 \ C o l u m n s \ O f f i c e   -   S t a t e < / K e y > < / a : K e y > < a : V a l u e   i : t y p e = " D i a g r a m D i s p l a y N o d e V i e w S t a t e " > < H e i g h t > 1 5 0 < / H e i g h t > < I s E x p a n d e d > t r u e < / I s E x p a n d e d > < W i d t h > 2 0 0 < / W i d t h > < / a : V a l u e > < / a : K e y V a l u e O f D i a g r a m O b j e c t K e y a n y T y p e z b w N T n L X > < a : K e y V a l u e O f D i a g r a m O b j e c t K e y a n y T y p e z b w N T n L X > < a : K e y > < K e y > T a b l e s \ T a b l e 1 \ C o l u m n s \ O f f i c e   -   C o m b i n e d < / K e y > < / a : K e y > < a : V a l u e   i : t y p e = " D i a g r a m D i s p l a y N o d e V i e w S t a t e " > < H e i g h t > 1 5 0 < / H e i g h t > < I s E x p a n d e d > t r u e < / I s E x p a n d e d > < W i d t h > 2 0 0 < / W i d t h > < / a : V a l u e > < / a : K e y V a l u e O f D i a g r a m O b j e c t K e y a n y T y p e z b w N T n L X > < a : K e y V a l u e O f D i a g r a m O b j e c t K e y a n y T y p e z b w N T n L X > < a : K e y > < K e y > T a b l e s \ T a b l e 1 \ C o l u m n s \ G e n d e r < / K e y > < / a : K e y > < a : V a l u e   i : t y p e = " D i a g r a m D i s p l a y N o d e V i e w S t a t e " > < H e i g h t > 1 5 0 < / H e i g h t > < I s E x p a n d e d > t r u e < / I s E x p a n d e d > < W i d t h > 2 0 0 < / W i d t h > < / a : V a l u e > < / a : K e y V a l u e O f D i a g r a m O b j e c t K e y a n y T y p e z b w N T n L X > < a : K e y V a l u e O f D i a g r a m O b j e c t K e y a n y T y p e z b w N T n L X > < a : K e y > < K e y > T a b l e s \ T a b l e 1 \ C o l u m n s \ R a c e < / K e y > < / a : K e y > < a : V a l u e   i : t y p e = " D i a g r a m D i s p l a y N o d e V i e w S t a t e " > < H e i g h t > 1 5 0 < / H e i g h t > < I s E x p a n d e d > t r u e < / I s E x p a n d e d > < W i d t h > 2 0 0 < / W i d t h > < / a : V a l u e > < / a : K e y V a l u e O f D i a g r a m O b j e c t K e y a n y T y p e z b w N T n L X > < a : K e y V a l u e O f D i a g r a m O b j e c t K e y a n y T y p e z b w N T n L X > < a : K e y > < K e y > T a b l e s \ T a b l e 1 \ C o l u m n s \ V e t e r a n   S t a t u s < / K e y > < / a : K e y > < a : V a l u e   i : t y p e = " D i a g r a m D i s p l a y N o d e V i e w S t a t e " > < H e i g h t > 1 5 0 < / H e i g h t > < I s E x p a n d e d > t r u e < / I s E x p a n d e d > < W i d t h > 2 0 0 < / W i d t h > < / a : V a l u e > < / a : K e y V a l u e O f D i a g r a m O b j e c t K e y a n y T y p e z b w N T n L X > < a : K e y V a l u e O f D i a g r a m O b j e c t K e y a n y T y p e z b w N T n L X > < a : K e y > < K e y > T a b l e s \ T a b l e 1 \ C o l u m n s \ D i s a b i l i t y   S t a t u s < / K e y > < / a : K e y > < a : V a l u e   i : t y p e = " D i a g r a m D i s p l a y N o d e V i e w S t a t e " > < H e i g h t > 1 5 0 < / H e i g h t > < I s E x p a n d e d > t r u e < / I s E x p a n d e d > < W i d t h > 2 0 0 < / W i d t h > < / a : V a l u e > < / a : K e y V a l u e O f D i a g r a m O b j e c t K e y a n y T y p e z b w N T n L X > < a : K e y V a l u e O f D i a g r a m O b j e c t K e y a n y T y p e z b w N T n L X > < a : K e y > < K e y > T a b l e s \ T a b l e 1 \ C o l u m n s \ A g e < / K e y > < / a : K e y > < a : V a l u e   i : t y p e = " D i a g r a m D i s p l a y N o d e V i e w S t a t e " > < H e i g h t > 1 5 0 < / H e i g h t > < I s E x p a n d e d > t r u e < / I s E x p a n d e d > < W i d t h > 2 0 0 < / W i d t h > < / a : V a l u e > < / a : K e y V a l u e O f D i a g r a m O b j e c t K e y a n y T y p e z b w N T n L X > < a : K e y V a l u e O f D i a g r a m O b j e c t K e y a n y T y p e z b w N T n L X > < a : K e y > < K e y > T a b l e s \ T a b l e 1 \ C o l u m n s \ T e n u r e < / K e y > < / a : K e y > < a : V a l u e   i : t y p e = " D i a g r a m D i s p l a y N o d e V i e w S t a t e " > < H e i g h t > 1 5 0 < / H e i g h t > < I s E x p a n d e d > t r u e < / I s E x p a n d e d > < W i d t h > 2 0 0 < / W i d t h > < / a : V a l u e > < / a : K e y V a l u e O f D i a g r a m O b j e c t K e y a n y T y p e z b w N T n L X > < a : K e y V a l u e O f D i a g r a m O b j e c t K e y a n y T y p e z b w N T n L X > < a : K e y > < K e y > T a b l e s \ T a b l e 1 \ C o l u m n s \ L o w < / K e y > < / a : K e y > < a : V a l u e   i : t y p e = " D i a g r a m D i s p l a y N o d e V i e w S t a t e " > < H e i g h t > 1 5 0 < / H e i g h t > < I s E x p a n d e d > t r u e < / I s E x p a n d e d > < W i d t h > 2 0 0 < / W i d t h > < / a : V a l u e > < / a : K e y V a l u e O f D i a g r a m O b j e c t K e y a n y T y p e z b w N T n L X > < a : K e y V a l u e O f D i a g r a m O b j e c t K e y a n y T y p e z b w N T n L X > < a : K e y > < K e y > T a b l e s \ T a b l e 1 \ C o l u m n s \ M i d < / K e y > < / a : K e y > < a : V a l u e   i : t y p e = " D i a g r a m D i s p l a y N o d e V i e w S t a t e " > < H e i g h t > 1 5 0 < / H e i g h t > < I s E x p a n d e d > t r u e < / I s E x p a n d e d > < W i d t h > 2 0 0 < / W i d t h > < / a : V a l u e > < / a : K e y V a l u e O f D i a g r a m O b j e c t K e y a n y T y p e z b w N T n L X > < a : K e y V a l u e O f D i a g r a m O b j e c t K e y a n y T y p e z b w N T n L X > < a : K e y > < K e y > T a b l e s \ T a b l e 1 \ C o l u m n s \ H i g h < / K e y > < / a : K e y > < a : V a l u e   i : t y p e = " D i a g r a m D i s p l a y N o d e V i e w S t a t e " > < H e i g h t > 1 5 0 < / H e i g h t > < I s E x p a n d e d > t r u e < / I s E x p a n d e d > < W i d t h > 2 0 0 < / W i d t h > < / a : V a l u e > < / a : K e y V a l u e O f D i a g r a m O b j e c t K e y a n y T y p e z b w N T n L X > < a : K e y V a l u e O f D i a g r a m O b j e c t K e y a n y T y p e z b w N T n L X > < a : K e y > < K e y > T a b l e s \ T a b l e 1 \ C o l u m n s \ C o m p a   R a t i o < / K e y > < / a : K e y > < a : V a l u e   i : t y p e = " D i a g r a m D i s p l a y N o d e V i e w S t a t e " > < H e i g h t > 1 5 0 < / H e i g h t > < I s E x p a n d e d > t r u e < / I s E x p a n d e d > < W i d t h > 2 0 0 < / W i d t h > < / a : V a l u e > < / a : K e y V a l u e O f D i a g r a m O b j e c t K e y a n y T y p e z b w N T n L X > < a : K e y V a l u e O f D i a g r a m O b j e c t K e y a n y T y p e z b w N T n L X > < a : K e y > < K e y > T a b l e s \ T a b l e 1 \ C o l u m n s \ N e w   S a l a r y < / K e y > < / a : K e y > < a : V a l u e   i : t y p e = " D i a g r a m D i s p l a y N o d e V i e w S t a t e " > < H e i g h t > 1 5 0 < / H e i g h t > < I s E x p a n d e d > t r u e < / I s E x p a n d e d > < W i d t h > 2 0 0 < / W i d t h > < / a : V a l u e > < / a : K e y V a l u e O f D i a g r a m O b j e c t K e y a n y T y p e z b w N T n L X > < a : K e y V a l u e O f D i a g r a m O b j e c t K e y a n y T y p e z b w N T n L X > < a : K e y > < K e y > T a b l e s \ T a b l e 1 \ C o l u m n s \ N e w   H o u r l y   R a t e < / K e y > < / a : K e y > < a : V a l u e   i : t y p e = " D i a g r a m D i s p l a y N o d e V i e w S t a t e " > < H e i g h t > 1 5 0 < / H e i g h t > < I s E x p a n d e d > t r u e < / I s E x p a n d e d > < W i d t h > 2 0 0 < / W i d t h > < / a : V a l u e > < / a : K e y V a l u e O f D i a g r a m O b j e c t K e y a n y T y p e z b w N T n L X > < a : K e y V a l u e O f D i a g r a m O b j e c t K e y a n y T y p e z b w N T n L X > < a : K e y > < K e y > T a b l e s \ T a b l e 1 \ C o l u m n s \ N e w   C o m p a   R a t i o < / K e y > < / a : K e y > < a : V a l u e   i : t y p e = " D i a g r a m D i s p l a y N o d e V i e w S t a t e " > < H e i g h t > 1 5 0 < / H e i g h t > < I s E x p a n d e d > t r u e < / I s E x p a n d e d > < W i d t h > 2 0 0 < / W i d t h > < / a : V a l u e > < / a : K e y V a l u e O f D i a g r a m O b j e c t K e y a n y T y p e z b w N T n L X > < a : K e y V a l u e O f D i a g r a m O b j e c t K e y a n y T y p e z b w N T n L X > < a : K e y > < K e y > T a b l e s \ T a b l e 1 \ C o l u m n s \ C u s t o m   S l i c e r   # 1 < / K e y > < / a : K e y > < a : V a l u e   i : t y p e = " D i a g r a m D i s p l a y N o d e V i e w S t a t e " > < H e i g h t > 1 5 0 < / H e i g h t > < I s E x p a n d e d > t r u e < / I s E x p a n d e d > < W i d t h > 2 0 0 < / W i d t h > < / a : V a l u e > < / a : K e y V a l u e O f D i a g r a m O b j e c t K e y a n y T y p e z b w N T n L X > < a : K e y V a l u e O f D i a g r a m O b j e c t K e y a n y T y p e z b w N T n L X > < a : K e y > < K e y > T a b l e s \ T a b l e 1 \ C o l u m n s \ C u s t o m   S l i c e r   # 2 < / K e y > < / a : K e y > < a : V a l u e   i : t y p e = " D i a g r a m D i s p l a y N o d e V i e w S t a t e " > < H e i g h t > 1 5 0 < / H e i g h t > < I s E x p a n d e d > t r u e < / I s E x p a n d e d > < W i d t h > 2 0 0 < / W i d t h > < / a : V a l u e > < / a : K e y V a l u e O f D i a g r a m O b j e c t K e y a n y T y p e z b w N T n L X > < a : K e y V a l u e O f D i a g r a m O b j e c t K e y a n y T y p e z b w N T n L X > < a : K e y > < K e y > T a b l e s \ T a b l e 1 \ C o l u m n s \ C u s t o m   S l i c e r   # 3 < / K e y > < / a : K e y > < a : V a l u e   i : t y p e = " D i a g r a m D i s p l a y N o d e V i e w S t a t e " > < H e i g h t > 1 5 0 < / H e i g h t > < I s E x p a n d e d > t r u e < / I s E x p a n d e d > < W i d t h > 2 0 0 < / W i d t h > < / a : V a l u e > < / a : K e y V a l u e O f D i a g r a m O b j e c t K e y a n y T y p e z b w N T n L X > < a : K e y V a l u e O f D i a g r a m O b j e c t K e y a n y T y p e z b w N T n L X > < a : K e y > < K e y > T a b l e s \ T a b l e 1 \ C o l u m n s \ C u s t o m   S l i c e r   # 4 < / K e y > < / a : K e y > < a : V a l u e   i : t y p e = " D i a g r a m D i s p l a y N o d e V i e w S t a t e " > < H e i g h t > 1 5 0 < / H e i g h t > < I s E x p a n d e d > t r u e < / I s E x p a n d e d > < W i d t h > 2 0 0 < / W i d t h > < / a : V a l u e > < / a : K e y V a l u e O f D i a g r a m O b j e c t K e y a n y T y p e z b w N T n L X > < a : K e y V a l u e O f D i a g r a m O b j e c t K e y a n y T y p e z b w N T n L X > < a : K e y > < K e y > T a b l e s \ T a b l e 1 \ C o l u m n s \ C u s t o m   S l i c e r   # 5 < / K e y > < / a : K e y > < a : V a l u e   i : t y p e = " D i a g r a m D i s p l a y N o d e V i e w S t a t e " > < H e i g h t > 1 5 0 < / H e i g h t > < I s E x p a n d e d > t r u e < / I s E x p a n d e d > < W i d t h > 2 0 0 < / W i d t h > < / a : V a l u e > < / a : K e y V a l u e O f D i a g r a m O b j e c t K e y a n y T y p e z b w N T n L X > < a : K e y V a l u e O f D i a g r a m O b j e c t K e y a n y T y p e z b w N T n L X > < a : K e y > < K e y > T a b l e s \ T a b l e 1 \ M e a s u r e s \ C o u n t   o f   C o m p a   R a t i o < / K e y > < / a : K e y > < a : V a l u e   i : t y p e = " D i a g r a m D i s p l a y N o d e V i e w S t a t e " > < H e i g h t > 1 5 0 < / H e i g h t > < I s E x p a n d e d > t r u e < / I s E x p a n d e d > < W i d t h > 2 0 0 < / W i d t h > < / a : V a l u e > < / a : K e y V a l u e O f D i a g r a m O b j e c t K e y a n y T y p e z b w N T n L X > < a : K e y V a l u e O f D i a g r a m O b j e c t K e y a n y T y p e z b w N T n L X > < a : K e y > < K e y > T a b l e s \ T a b l e 1 \ C o u n t   o f   C o m p a   R a t i o \ A d d i t i o n a l   I n f o \ I m p l i c i t   M e a s u r e < / K e y > < / a : K e y > < a : V a l u e   i : t y p e = " D i a g r a m D i s p l a y V i e w S t a t e I D i a g r a m T a g A d d i t i o n a l I n f o " / > < / a : K e y V a l u e O f D i a g r a m O b j e c t K e y a n y T y p e z b w N T n L X > < a : K e y V a l u e O f D i a g r a m O b j e c t K e y a n y T y p e z b w N T n L X > < a : K e y > < K e y > T a b l e s \ T a b l e 1 \ M e a s u r e s \ A v e r a g e   o f   C o m p a   R a t i o < / K e y > < / a : K e y > < a : V a l u e   i : t y p e = " D i a g r a m D i s p l a y N o d e V i e w S t a t e " > < H e i g h t > 1 5 0 < / H e i g h t > < I s E x p a n d e d > t r u e < / I s E x p a n d e d > < W i d t h > 2 0 0 < / W i d t h > < / a : V a l u e > < / a : K e y V a l u e O f D i a g r a m O b j e c t K e y a n y T y p e z b w N T n L X > < a : K e y V a l u e O f D i a g r a m O b j e c t K e y a n y T y p e z b w N T n L X > < a : K e y > < K e y > T a b l e s \ T a b l e 1 \ A v e r a g e   o f   C o m p a   R a t i o \ A d d i t i o n a l   I n f o \ I m p l i c i t   M e a s u r e < / K e y > < / a : K e y > < a : V a l u e   i : t y p e = " D i a g r a m D i s p l a y V i e w S t a t e I D i a g r a m T a g A d d i t i o n a l I n f o " / > < / a : K e y V a l u e O f D i a g r a m O b j e c t K e y a n y T y p e z b w N T n L X > < a : K e y V a l u e O f D i a g r a m O b j e c t K e y a n y T y p e z b w N T n L X > < a : K e y > < K e y > T a b l e s \ T a b l e 1 \ M e a s u r e s \ S u m   o f   C o m p a   R a t i o < / K e y > < / a : K e y > < a : V a l u e   i : t y p e = " D i a g r a m D i s p l a y N o d e V i e w S t a t e " > < H e i g h t > 1 5 0 < / H e i g h t > < I s E x p a n d e d > t r u e < / I s E x p a n d e d > < W i d t h > 2 0 0 < / W i d t h > < / a : V a l u e > < / a : K e y V a l u e O f D i a g r a m O b j e c t K e y a n y T y p e z b w N T n L X > < a : K e y V a l u e O f D i a g r a m O b j e c t K e y a n y T y p e z b w N T n L X > < a : K e y > < K e y > T a b l e s \ T a b l e 1 \ S u m   o f   C o m p a   R a t i o \ A d d i t i o n a l   I n f o \ I m p l i c i t   M e a s u r e < / K e y > < / a : K e y > < a : V a l u e   i : t y p e = " D i a g r a m D i s p l a y V i e w S t a t e I D i a g r a m T a g A d d i t i o n a l I n f o " / > < / a : K e y V a l u e O f D i a g r a m O b j e c t K e y a n y T y p e z b w N T n L X > < a : K e y V a l u e O f D i a g r a m O b j e c t K e y a n y T y p e z b w N T n L X > < a : K e y > < K e y > T a b l e s \ T a b l e 1 \ M e a s u r e s \ m e a s u r e   1 < / K e y > < / a : K e y > < a : V a l u e   i : t y p e = " D i a g r a m D i s p l a y N o d e V i e w S t a t e " > < H e i g h t > 1 5 0 < / H e i g h t > < I s E x p a n d e d > t r u e < / I s E x p a n d e d > < W i d t h > 2 0 0 < / W i d t h > < / a : V a l u e > < / a : K e y V a l u e O f D i a g r a m O b j e c t K e y a n y T y p e z b w N T n L X > < a : K e y V a l u e O f D i a g r a m O b j e c t K e y a n y T y p e z b w N T n L X > < a : K e y > < K e y > T a b l e s \ T a b l e 1 \ H i e r a r c h i e s \ P o s i t i o n   H i e r a r c h y < / K e y > < / a : K e y > < a : V a l u e   i : t y p e = " D i a g r a m D i s p l a y N o d e V i e w S t a t e " > < H e i g h t > 1 5 0 < / H e i g h t > < I s E x p a n d e d > t r u e < / I s E x p a n d e d > < W i d t h > 2 0 0 < / W i d t h > < / a : V a l u e > < / a : K e y V a l u e O f D i a g r a m O b j e c t K e y a n y T y p e z b w N T n L X > < a : K e y V a l u e O f D i a g r a m O b j e c t K e y a n y T y p e z b w N T n L X > < a : K e y > < K e y > T a b l e s \ T a b l e 1 \ H i e r a r c h i e s \ P o s i t i o n   H i e r a r c h y \ L e v e l s \ P o s i t i o n   F a m i l y < / K e y > < / a : K e y > < a : V a l u e   i : t y p e = " D i a g r a m D i s p l a y N o d e V i e w S t a t e " > < H e i g h t > 1 5 0 < / H e i g h t > < I s E x p a n d e d > t r u e < / I s E x p a n d e d > < W i d t h > 2 0 0 < / W i d t h > < / a : V a l u e > < / a : K e y V a l u e O f D i a g r a m O b j e c t K e y a n y T y p e z b w N T n L X > < a : K e y V a l u e O f D i a g r a m O b j e c t K e y a n y T y p e z b w N T n L X > < a : K e y > < K e y > T a b l e s \ T a b l e 1 \ H i e r a r c h i e s \ P o s i t i o n   H i e r a r c h y \ L e v e l s \ T i t l e < / K e y > < / a : K e y > < a : V a l u e   i : t y p e = " D i a g r a m D i s p l a y N o d e V i e w S t a t e " > < H e i g h t > 1 5 0 < / H e i g h t > < I s E x p a n d e d > t r u e < / I s E x p a n d e d > < W i d t h > 2 0 0 < / W i d t h > < / a : V a l u e > < / a : K e y V a l u e O f D i a g r a m O b j e c t K e y a n y T y p e z b w N T n L X > < a : K e y V a l u e O f D i a g r a m O b j e c t K e y a n y T y p e z b w N T n L X > < a : K e y > < K e y > T a b l e s \ T a b l e 1 \ H i e r a r c h i e s \ P o s i t i o n   H i e r a r c h y \ L e v e l s \ F u l l   N a m e < / K e y > < / a : K e y > < a : V a l u e   i : t y p e = " D i a g r a m D i s p l a y N o d e V i e w S t a t e " > < H e i g h t > 1 5 0 < / H e i g h t > < I s E x p a n d e d > t r u e < / I s E x p a n d e d > < W i d t h > 2 0 0 < / W i d t h > < / a : V a l u e > < / a : K e y V a l u e O f D i a g r a m O b j e c t K e y a n y T y p e z b w N T n L X > < a : K e y V a l u e O f D i a g r a m O b j e c t K e y a n y T y p e z b w N T n L X > < a : K e y > < K e y > T a b l e s \ T a b l e 1 \ M e a s u r e s \ M i n   o f   C o m p a   R a t i o < / K e y > < / a : K e y > < a : V a l u e   i : t y p e = " D i a g r a m D i s p l a y N o d e V i e w S t a t e " > < H e i g h t > 1 5 0 < / H e i g h t > < I s E x p a n d e d > t r u e < / I s E x p a n d e d > < W i d t h > 2 0 0 < / W i d t h > < / a : V a l u e > < / a : K e y V a l u e O f D i a g r a m O b j e c t K e y a n y T y p e z b w N T n L X > < a : K e y V a l u e O f D i a g r a m O b j e c t K e y a n y T y p e z b w N T n L X > < a : K e y > < K e y > T a b l e s \ T a b l e 1 \ M i n   o f   C o m p a   R a t i o \ A d d i t i o n a l   I n f o \ I m p l i c i t   M e a s u r e < / K e y > < / a : K e y > < a : V a l u e   i : t y p e = " D i a g r a m D i s p l a y V i e w S t a t e I D i a g r a m T a g A d d i t i o n a l I n f o " / > < / a : K e y V a l u e O f D i a g r a m O b j e c t K e y a n y T y p e z b w N T n L X > < a : K e y V a l u e O f D i a g r a m O b j e c t K e y a n y T y p e z b w N T n L X > < a : K e y > < K e y > T a b l e s \ T a b l e 1 \ M e a s u r e s \ M a x   o f   C o m p a   R a t i o < / K e y > < / a : K e y > < a : V a l u e   i : t y p e = " D i a g r a m D i s p l a y N o d e V i e w S t a t e " > < H e i g h t > 1 5 0 < / H e i g h t > < I s E x p a n d e d > t r u e < / I s E x p a n d e d > < W i d t h > 2 0 0 < / W i d t h > < / a : V a l u e > < / a : K e y V a l u e O f D i a g r a m O b j e c t K e y a n y T y p e z b w N T n L X > < a : K e y V a l u e O f D i a g r a m O b j e c t K e y a n y T y p e z b w N T n L X > < a : K e y > < K e y > T a b l e s \ T a b l e 1 \ M a x   o f   C o m p a   R a t i o \ A d d i t i o n a l   I n f o \ I m p l i c i t   M e a s u r e < / K e y > < / a : K e y > < a : V a l u e   i : t y p e = " D i a g r a m D i s p l a y V i e w S t a t e I D i a g r a m T a g A d d i t i o n a l I n f o " / > < / a : K e y V a l u e O f D i a g r a m O b j e c t K e y a n y T y p e z b w N T n L X > < a : K e y V a l u e O f D i a g r a m O b j e c t K e y a n y T y p e z b w N T n L X > < a : K e y > < K e y > T a b l e s \ T a b l e 1 \ M e a s u r e s \ S u m   o f   S a l a r y < / K e y > < / a : K e y > < a : V a l u e   i : t y p e = " D i a g r a m D i s p l a y N o d e V i e w S t a t e " > < H e i g h t > 1 5 0 < / H e i g h t > < I s E x p a n d e d > t r u e < / I s E x p a n d e d > < W i d t h > 2 0 0 < / W i d t h > < / a : V a l u e > < / a : K e y V a l u e O f D i a g r a m O b j e c t K e y a n y T y p e z b w N T n L X > < a : K e y V a l u e O f D i a g r a m O b j e c t K e y a n y T y p e z b w N T n L X > < a : K e y > < K e y > T a b l e s \ T a b l e 1 \ S u m   o f   S a l a r y \ A d d i t i o n a l   I n f o \ I m p l i c i t   M e a s u r e < / K e y > < / a : K e y > < a : V a l u e   i : t y p e = " D i a g r a m D i s p l a y V i e w S t a t e I D i a g r a m T a g A d d i t i o n a l I n f o " / > < / a : K e y V a l u e O f D i a g r a m O b j e c t K e y a n y T y p e z b w N T n L X > < a : K e y V a l u e O f D i a g r a m O b j e c t K e y a n y T y p e z b w N T n L X > < a : K e y > < K e y > T a b l e s \ T a b l e 1 \ M e a s u r e s \ A v e r a g e   o f   S a l a r y < / K e y > < / a : K e y > < a : V a l u e   i : t y p e = " D i a g r a m D i s p l a y N o d e V i e w S t a t e " > < H e i g h t > 1 5 0 < / H e i g h t > < I s E x p a n d e d > t r u e < / I s E x p a n d e d > < W i d t h > 2 0 0 < / W i d t h > < / a : V a l u e > < / a : K e y V a l u e O f D i a g r a m O b j e c t K e y a n y T y p e z b w N T n L X > < a : K e y V a l u e O f D i a g r a m O b j e c t K e y a n y T y p e z b w N T n L X > < a : K e y > < K e y > T a b l e s \ T a b l e 1 \ A v e r a g e   o f   S a l a r y \ A d d i t i o n a l   I n f o \ I m p l i c i t   M e a s u r e < / K e y > < / a : K e y > < a : V a l u e   i : t y p e = " D i a g r a m D i s p l a y V i e w S t a t e I D i a g r a m T a g A d d i t i o n a l I n f o " / > < / a : K e y V a l u e O f D i a g r a m O b j e c t K e y a n y T y p e z b w N T n L X > < a : K e y V a l u e O f D i a g r a m O b j e c t K e y a n y T y p e z b w N T n L X > < a : K e y > < K e y > T a b l e s \ T a b l e 1 \ M e a s u r e s \ C o u n t   o f   F u l l   N a m e < / K e y > < / a : K e y > < a : V a l u e   i : t y p e = " D i a g r a m D i s p l a y N o d e V i e w S t a t e " > < H e i g h t > 1 5 0 < / H e i g h t > < I s E x p a n d e d > t r u e < / I s E x p a n d e d > < W i d t h > 2 0 0 < / W i d t h > < / a : V a l u e > < / a : K e y V a l u e O f D i a g r a m O b j e c t K e y a n y T y p e z b w N T n L X > < a : K e y V a l u e O f D i a g r a m O b j e c t K e y a n y T y p e z b w N T n L X > < a : K e y > < K e y > T a b l e s \ T a b l e 1 \ C o u n t   o f   F u l l   N a m e \ A d d i t i o n a l   I n f o \ I m p l i c i t   M e a s u r e < / K e y > < / a : K e y > < a : V a l u e   i : t y p e = " D i a g r a m D i s p l a y V i e w S t a t e I D i a g r a m T a g A d d i t i o n a l I n f o " / > < / a : K e y V a l u e O f D i a g r a m O b j e c t K e y a n y T y p e z b w N T n L X > < / V i e w S t a t e s > < / D i a g r a m M a n a g e r . S e r i a l i z a b l e D i a g r a m > < / A r r a y O f D i a g r a m M a n a g e r . S e r i a l i z a b l e D i a g r a m > ] ] > < / C u s t o m C o n t e n t > < / G e m i n i > 
</file>

<file path=customXml/item6.xml>��< ? x m l   v e r s i o n = " 1 . 0 "   e n c o d i n g = " U T F - 1 6 " ? > < G e m i n i   x m l n s = " h t t p : / / g e m i n i / p i v o t c u s t o m i z a t i o n / S h o w H i d d e n " > < C u s t o m C o n t e n t > < ! [ C D A T A [ T r u e ] ] > < / C u s t o m C o n t e n t > < / G e m i n i > 
</file>

<file path=customXml/item7.xml>��< ? x m l   v e r s i o n = " 1 . 0 "   e n c o d i n g = " u t f - 1 6 " ? > < D a t a M a s h u p   x m l n s = " h t t p : / / s c h e m a s . m i c r o s o f t . c o m / D a t a M a s h u p " > A A A A A A w F A A B Q S w M E F A A C A A g A I Y J j U u 1 e f i q i A A A A 9 Q A A A B I A H A B D b 2 5 m a W c v U G F j a 2 F n Z S 5 4 b W w g o h g A K K A U A A A A A A A A A A A A A A A A A A A A A A A A A A A A h Y + x D o I w F E V / h X S n L X U h 5 F E G V 0 l M i M a 1 K R U a 4 W G g W P 7 N w U / y F 8 Q o 6 u Z 4 7 z n D v f f r D b K p b Y K L 6 Q f b Y U o i y k l g U H e l x S o l o z u G M c k k b J U + q c o E s 4 x D M g 1 l S m r n z g l j 3 n v q V 7 T r K y Y 4 j 9 g h 3 x S 6 N q 0 i H 9 n + l 0 O L g 1 O o D Z G w f 4 2 R g s Y x F X y e B G z p I L f 4 5 W J m T / p T w n p s 3 N g b a T D c F c C W C O x 9 Q T 4 A U E s D B B Q A A g A I A C G C Y 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h g m N S M B 6 y G Q g C A A B W B Q A A E w A c A E Z v c m 1 1 b G F z L 1 N l Y 3 R p b 2 4 x L m 0 g o h g A K K A U A A A A A A A A A A A A A A A A A A A A A A A A A A A A h Z R N b 9 p A E I b v S P y H l X O x J d c S b d p L m k q N A w G J J B V G 6 Q G h a r E H v G I / 0 O 6 4 x E L 8 9 6 7 t Q I h t i i + W 5 x m / 8 8 7 O 7 h q I k S l J o u r d u + l 2 u h 2 T U g 0 J m d I F h x 6 5 J R y w 2 y H 2 i V S m Y 7 C R / m s M P A g z r U H i b 6 X X C 6 X W r r e b P V E B t 0 7 1 p z P f z 0 I l 0 a b M / U r g y g l T K l e F e L 4 B x y q V q c F U U 2 m W S o t Q 8 U z I A h q 3 q u b v d k 6 / T 0 b 3 j k / Q x g m V + d 4 n O 2 d M D Z K i 3 g E g v G J J B k y f R R n n 7 e T + + e 4 Q S y g C M g F v 8 W F r P K K c 6 v y A Z C Y W o E s w t L Z 5 T i Y 2 u Y X + o n n V e 7 1 + A R 4 0 T Q o y k v j t O i j S S j R l y F t + U I a V s x t Q w X j e b A g 2 V K O w q 9 9 A z 8 s l s 3 P 8 R E K G e X 1 d j z D C k x Y a N F R i w S Q k 9 Y Q H k A n o R s k J j Z s t v A C C n X x Z K T P N D p i h C 8 a t x 3 M Z P 1 c t y 2 W d b a w b M g W Z 6 R Y + V t t m 8 J E l z e C Q r d I z + s V 8 m W o Z 8 B N s y c e 9 c V i Z g r R s j l P 8 U b p e N z O o B I m 4 H Y A m V 7 2 6 Q I 1 / v s C / X O D X F / j X U 7 7 3 j i d 8 A k L 9 t S f 8 j l O 5 J h O 1 N e / n P A J u L 5 o i 5 t a u A p 8 A j V M i F Z I x M x i M T F 9 s M H f L j 0 r y k W K c M r k a I Q j j T i B W O g k G D H j y Q n l m L 4 w / X m H T S k l 7 y v e e 9 + 5 p w L j d a b b W f + y 0 + H 4 z 5 c 6 O d 8 2 c f P 9 R y n t e t 8 N k u / 7 N P 1 B L A Q I t A B Q A A g A I A C G C Y 1 L t X n 4 q o g A A A P U A A A A S A A A A A A A A A A A A A A A A A A A A A A B D b 2 5 m a W c v U G F j a 2 F n Z S 5 4 b W x Q S w E C L Q A U A A I A C A A h g m N S D 8 r p q 6 Q A A A D p A A A A E w A A A A A A A A A A A A A A A A D u A A A A W 0 N v b n R l b n R f V H l w Z X N d L n h t b F B L A Q I t A B Q A A g A I A C G C Y 1 I w H r I Z C A I A A F Y F A A A T A A A A A A A A A A A A A A A A A N 8 B A A B G b 3 J t d W x h c y 9 T Z W N 0 a W 9 u M S 5 t U E s F B g A A A A A D A A M A w g A A A D Q 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s a A A A A A A A A K R o 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U Y W J s Z 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A z L T A z V D I x O j E 3 O j A y L j Q 5 M z g z N j V a I i A v P j x F b n R y e S B U e X B l P S J G a W x s Q 2 9 s d W 1 u V H l w Z X M i I F Z h b H V l P S J z Q U F Z R 0 J n Y 0 h C U V V H Q X d Z R 0 J n Q U F B Q V l H Q m d Z R E F 3 T U R B d 1 V B Q U F N Q U F B Q U F B Q T 0 9 I i A v P j x F b n R y e S B U e X B l P S J G a W x s Q 2 9 s d W 1 u T m F t Z X M i I F Z h b H V l P S J z W y Z x d W 9 0 O 0 V F I E l E J n F 1 b 3 Q 7 L C Z x d W 9 0 O 0 x h c 3 Q g T m F t Z S Z x d W 9 0 O y w m c X V v d D t G a X J z d C B O Y W 1 l J n F 1 b 3 Q 7 L C Z x d W 9 0 O 0 Z 1 b G w g T m F t Z S Z x d W 9 0 O y w m c X V v d D t E T 0 I m c X V v d D s s J n F 1 b 3 Q 7 R E 9 I J n F 1 b 3 Q 7 L C Z x d W 9 0 O 1 N h b G F y e S Z x d W 9 0 O y w m c X V v d D t I b 3 V y b H k g U m F 0 Z S Z x d W 9 0 O y w m c X V v d D t Q Y X k g V H l w Z S Z x d W 9 0 O y w m c X V v d D t Q Y X k g R 3 J h Z G U m c X V v d D s s J n F 1 b 3 Q 7 V G l 0 b G U m c X V v d D s s J n F 1 b 3 Q 7 U G 9 z a X R p b 2 4 g R m F t a W x 5 J n F 1 b 3 Q 7 L C Z x d W 9 0 O 0 R l c G F y d G 1 l b n Q m c X V v d D s s J n F 1 b 3 Q 7 T 2 Z m a W N l I C 0 g Q 2 l 0 e S Z x d W 9 0 O y w m c X V v d D t P Z m Z p Y 2 U g L S B T d G F 0 Z S Z x d W 9 0 O y w m c X V v d D t P Z m Z p Y 2 U g L S B D b 2 1 i a W 5 l Z C Z x d W 9 0 O y w m c X V v d D t H Z W 5 k Z X I m c X V v d D s s J n F 1 b 3 Q 7 U m F j Z S Z x d W 9 0 O y w m c X V v d D t W Z X R l c m F u I F N 0 Y X R 1 c y Z x d W 9 0 O y w m c X V v d D t E a X N h Y m l s a X R 5 I F N 0 Y X R 1 c y Z x d W 9 0 O y w m c X V v d D t B Z 2 U m c X V v d D s s J n F 1 b 3 Q 7 V G V u d X J l J n F 1 b 3 Q 7 L C Z x d W 9 0 O 0 x v d y Z x d W 9 0 O y w m c X V v d D t N a W Q m c X V v d D s s J n F 1 b 3 Q 7 S G l n a C Z x d W 9 0 O y w m c X V v d D t D b 2 1 w Y S B S Y X R p b y Z x d W 9 0 O y w m c X V v d D t O Z X c g U 2 F s Y X J 5 J n F 1 b 3 Q 7 L C Z x d W 9 0 O 0 5 l d y B I b 3 V y b H k g U m F 0 Z S Z x d W 9 0 O y w m c X V v d D t O Z X c g Q 2 9 t c G E g U m F 0 a W 8 m c X V v d D s s J n F 1 b 3 Q 7 Q 3 V z d G 9 t I F N s a W N l c i A j M S Z x d W 9 0 O y w m c X V v d D t D d X N 0 b 2 0 g U 2 x p Y 2 V y I C M y J n F 1 b 3 Q 7 L C Z x d W 9 0 O 0 N 1 c 3 R v b S B T b G l j Z X I g I z M m c X V v d D s s J n F 1 b 3 Q 7 Q 3 V z d G 9 t I F N s a W N l c i A j N C Z x d W 9 0 O y w m c X V v d D t D d X N 0 b 2 0 g U 2 x p Y 2 V y I C M 1 J n F 1 b 3 Q 7 X S I g L z 4 8 R W 5 0 c n k g V H l w Z T 0 i R m l s b F N 0 Y X R 1 c y I g V m F s d W U 9 I n N D b 2 1 w b G V 0 Z S I g L z 4 8 R W 5 0 c n k g V H l w Z T 0 i U m V s Y X R p b 2 5 z a G l w S W 5 m b 0 N v b n R h a W 5 l c i I g V m F s d W U 9 I n N 7 J n F 1 b 3 Q 7 Y 2 9 s d W 1 u Q 2 9 1 b n Q m c X V v d D s 6 M z Q s J n F 1 b 3 Q 7 a 2 V 5 Q 2 9 s d W 1 u T m F t Z X M m c X V v d D s 6 W 1 0 s J n F 1 b 3 Q 7 c X V l c n l S Z W x h d G l v b n N o a X B z J n F 1 b 3 Q 7 O l t d L C Z x d W 9 0 O 2 N v b H V t b k l k Z W 5 0 a X R p Z X M m c X V v d D s 6 W y Z x d W 9 0 O 1 N l Y 3 R p b 2 4 x L 1 R h Y m x l M S 9 D a G F u Z 2 V k I F R 5 c G U u e 0 V F I E l E L D B 9 J n F 1 b 3 Q 7 L C Z x d W 9 0 O 1 N l Y 3 R p b 2 4 x L 1 R h Y m x l M S 9 D a G F u Z 2 V k I F R 5 c G U u e 0 x h c 3 Q g T m F t Z S w x f S Z x d W 9 0 O y w m c X V v d D t T Z W N 0 a W 9 u M S 9 U Y W J s Z T E v Q 2 h h b m d l Z C B U e X B l L n t G a X J z d C B O Y W 1 l L D J 9 J n F 1 b 3 Q 7 L C Z x d W 9 0 O 1 N l Y 3 R p b 2 4 x L 1 R h Y m x l M S 9 D a G F u Z 2 V k I F R 5 c G U u e 0 Z 1 b G w g T m F t Z S w z f S Z x d W 9 0 O y w m c X V v d D t T Z W N 0 a W 9 u M S 9 U Y W J s Z T E v Q 2 h h b m d l Z C B U e X B l L n t E T 0 I s N H 0 m c X V v d D s s J n F 1 b 3 Q 7 U 2 V j d G l v b j E v V G F i b G U x L 0 N o Y W 5 n Z W Q g V H l w Z S 5 7 R E 9 I L D V 9 J n F 1 b 3 Q 7 L C Z x d W 9 0 O 1 N l Y 3 R p b 2 4 x L 1 R h Y m x l M S 9 D a G F u Z 2 V k I F R 5 c G U u e 1 N h b G F y e S w 2 f S Z x d W 9 0 O y w m c X V v d D t T Z W N 0 a W 9 u M S 9 U Y W J s Z T E v Q 2 h h b m d l Z C B U e X B l L n t I b 3 V y b H k g U m F 0 Z S w 3 f S Z x d W 9 0 O y w m c X V v d D t T Z W N 0 a W 9 u M S 9 U Y W J s Z T E v Q 2 h h b m d l Z C B U e X B l L n t Q Y X k g V H l w Z S w 4 f S Z x d W 9 0 O y w m c X V v d D t T Z W N 0 a W 9 u M S 9 U Y W J s Z T E v Q 2 h h b m d l Z C B U e X B l L n t Q Y X k g R 3 J h Z G U s O X 0 m c X V v d D s s J n F 1 b 3 Q 7 U 2 V j d G l v b j E v V G F i b G U x L 0 N o Y W 5 n Z W Q g V H l w Z S 5 7 V G l 0 b G U s M T B 9 J n F 1 b 3 Q 7 L C Z x d W 9 0 O 1 N l Y 3 R p b 2 4 x L 1 R h Y m x l M S 9 D a G F u Z 2 V k I F R 5 c G U u e 1 B v c 2 l 0 a W 9 u I E Z h b W l s e S w x M X 0 m c X V v d D s s J n F 1 b 3 Q 7 U 2 V j d G l v b j E v V G F i b G U x L 0 N o Y W 5 n Z W Q g V H l w Z S 5 7 R G V w Y X J 0 b W V u d C w x M n 0 m c X V v d D s s J n F 1 b 3 Q 7 U 2 V j d G l v b j E v V G F i b G U x L 0 N o Y W 5 n Z W Q g V H l w Z S 5 7 T 2 Z m a W N l I C 0 g Q 2 l 0 e S w x M 3 0 m c X V v d D s s J n F 1 b 3 Q 7 U 2 V j d G l v b j E v V G F i b G U x L 0 N o Y W 5 n Z W Q g V H l w Z S 5 7 T 2 Z m a W N l I C 0 g U 3 R h d G U s M T R 9 J n F 1 b 3 Q 7 L C Z x d W 9 0 O 1 N l Y 3 R p b 2 4 x L 1 R h Y m x l M S 9 D a G F u Z 2 V k I F R 5 c G U u e 0 9 m Z m l j Z S A t I E N v b W J p b m V k L D E 1 f S Z x d W 9 0 O y w m c X V v d D t T Z W N 0 a W 9 u M S 9 U Y W J s Z T E v Q 2 h h b m d l Z C B U e X B l L n t H Z W 5 k Z X I s M T Z 9 J n F 1 b 3 Q 7 L C Z x d W 9 0 O 1 N l Y 3 R p b 2 4 x L 1 R h Y m x l M S 9 D a G F u Z 2 V k I F R 5 c G U u e 1 J h Y 2 U s M T d 9 J n F 1 b 3 Q 7 L C Z x d W 9 0 O 1 N l Y 3 R p b 2 4 x L 1 R h Y m x l M S 9 D a G F u Z 2 V k I F R 5 c G U u e 1 Z l d G V y Y W 4 g U 3 R h d H V z L D E 4 f S Z x d W 9 0 O y w m c X V v d D t T Z W N 0 a W 9 u M S 9 U Y W J s Z T E v Q 2 h h b m d l Z C B U e X B l L n t E a X N h Y m l s a X R 5 I F N 0 Y X R 1 c y w x O X 0 m c X V v d D s s J n F 1 b 3 Q 7 U 2 V j d G l v b j E v V G F i b G U x L 0 N o Y W 5 n Z W Q g V H l w Z S 5 7 Q W d l L D I w f S Z x d W 9 0 O y w m c X V v d D t T Z W N 0 a W 9 u M S 9 U Y W J s Z T E v Q 2 h h b m d l Z C B U e X B l L n t U Z W 5 1 c m U s M j F 9 J n F 1 b 3 Q 7 L C Z x d W 9 0 O 1 N l Y 3 R p b 2 4 x L 1 R h Y m x l M S 9 D a G F u Z 2 V k I F R 5 c G U u e 0 x v d y w y M n 0 m c X V v d D s s J n F 1 b 3 Q 7 U 2 V j d G l v b j E v V G F i b G U x L 0 N o Y W 5 n Z W Q g V H l w Z S 5 7 T W l k L D I z f S Z x d W 9 0 O y w m c X V v d D t T Z W N 0 a W 9 u M S 9 U Y W J s Z T E v Q 2 h h b m d l Z C B U e X B l L n t I a W d o L D I 0 f S Z x d W 9 0 O y w m c X V v d D t T Z W N 0 a W 9 u M S 9 U Y W J s Z T E v Q 2 h h b m d l Z C B U e X B l L n t D b 2 1 w Y S B S Y X R p b y w y N X 0 m c X V v d D s s J n F 1 b 3 Q 7 U 2 V j d G l v b j E v V G F i b G U x L 0 N o Y W 5 n Z W Q g V H l w Z S 5 7 T m V 3 I F N h b G F y e S w y N n 0 m c X V v d D s s J n F 1 b 3 Q 7 U 2 V j d G l v b j E v V G F i b G U x L 0 N o Y W 5 n Z W Q g V H l w Z S 5 7 T m V 3 I E h v d X J s e S B S Y X R l L D I 3 f S Z x d W 9 0 O y w m c X V v d D t T Z W N 0 a W 9 u M S 9 U Y W J s Z T E v Q 2 h h b m d l Z C B U e X B l L n t O Z X c g Q 2 9 t c G E g U m F 0 a W 8 s M j h 9 J n F 1 b 3 Q 7 L C Z x d W 9 0 O 1 N l Y 3 R p b 2 4 x L 1 R h Y m x l M S 9 D a G F u Z 2 V k I F R 5 c G U u e 0 N 1 c 3 R v b S B T b G l j Z X I g I z E s M j l 9 J n F 1 b 3 Q 7 L C Z x d W 9 0 O 1 N l Y 3 R p b 2 4 x L 1 R h Y m x l M S 9 D a G F u Z 2 V k I F R 5 c G U u e 0 N 1 c 3 R v b S B T b G l j Z X I g I z I s M z B 9 J n F 1 b 3 Q 7 L C Z x d W 9 0 O 1 N l Y 3 R p b 2 4 x L 1 R h Y m x l M S 9 D a G F u Z 2 V k I F R 5 c G U u e 0 N 1 c 3 R v b S B T b G l j Z X I g I z M s M z F 9 J n F 1 b 3 Q 7 L C Z x d W 9 0 O 1 N l Y 3 R p b 2 4 x L 1 R h Y m x l M S 9 D a G F u Z 2 V k I F R 5 c G U u e 0 N 1 c 3 R v b S B T b G l j Z X I g I z Q s M z J 9 J n F 1 b 3 Q 7 L C Z x d W 9 0 O 1 N l Y 3 R p b 2 4 x L 1 R h Y m x l M S 9 D a G F u Z 2 V k I F R 5 c G U u e 0 N 1 c 3 R v b S B T b G l j Z X I g I z U s M z N 9 J n F 1 b 3 Q 7 X S w m c X V v d D t D b 2 x 1 b W 5 D b 3 V u d C Z x d W 9 0 O z o z N C w m c X V v d D t L Z X l D b 2 x 1 b W 5 O Y W 1 l c y Z x d W 9 0 O z p b X S w m c X V v d D t D b 2 x 1 b W 5 J Z G V u d G l 0 a W V z J n F 1 b 3 Q 7 O l s m c X V v d D t T Z W N 0 a W 9 u M S 9 U Y W J s Z T E v Q 2 h h b m d l Z C B U e X B l L n t F R S B J R C w w f S Z x d W 9 0 O y w m c X V v d D t T Z W N 0 a W 9 u M S 9 U Y W J s Z T E v Q 2 h h b m d l Z C B U e X B l L n t M Y X N 0 I E 5 h b W U s M X 0 m c X V v d D s s J n F 1 b 3 Q 7 U 2 V j d G l v b j E v V G F i b G U x L 0 N o Y W 5 n Z W Q g V H l w Z S 5 7 R m l y c 3 Q g T m F t Z S w y f S Z x d W 9 0 O y w m c X V v d D t T Z W N 0 a W 9 u M S 9 U Y W J s Z T E v Q 2 h h b m d l Z C B U e X B l L n t G d W x s I E 5 h b W U s M 3 0 m c X V v d D s s J n F 1 b 3 Q 7 U 2 V j d G l v b j E v V G F i b G U x L 0 N o Y W 5 n Z W Q g V H l w Z S 5 7 R E 9 C L D R 9 J n F 1 b 3 Q 7 L C Z x d W 9 0 O 1 N l Y 3 R p b 2 4 x L 1 R h Y m x l M S 9 D a G F u Z 2 V k I F R 5 c G U u e 0 R P S C w 1 f S Z x d W 9 0 O y w m c X V v d D t T Z W N 0 a W 9 u M S 9 U Y W J s Z T E v Q 2 h h b m d l Z C B U e X B l L n t T Y W x h c n k s N n 0 m c X V v d D s s J n F 1 b 3 Q 7 U 2 V j d G l v b j E v V G F i b G U x L 0 N o Y W 5 n Z W Q g V H l w Z S 5 7 S G 9 1 c m x 5 I F J h d G U s N 3 0 m c X V v d D s s J n F 1 b 3 Q 7 U 2 V j d G l v b j E v V G F i b G U x L 0 N o Y W 5 n Z W Q g V H l w Z S 5 7 U G F 5 I F R 5 c G U s O H 0 m c X V v d D s s J n F 1 b 3 Q 7 U 2 V j d G l v b j E v V G F i b G U x L 0 N o Y W 5 n Z W Q g V H l w Z S 5 7 U G F 5 I E d y Y W R l L D l 9 J n F 1 b 3 Q 7 L C Z x d W 9 0 O 1 N l Y 3 R p b 2 4 x L 1 R h Y m x l M S 9 D a G F u Z 2 V k I F R 5 c G U u e 1 R p d G x l L D E w f S Z x d W 9 0 O y w m c X V v d D t T Z W N 0 a W 9 u M S 9 U Y W J s Z T E v Q 2 h h b m d l Z C B U e X B l L n t Q b 3 N p d G l v b i B G Y W 1 p b H k s M T F 9 J n F 1 b 3 Q 7 L C Z x d W 9 0 O 1 N l Y 3 R p b 2 4 x L 1 R h Y m x l M S 9 D a G F u Z 2 V k I F R 5 c G U u e 0 R l c G F y d G 1 l b n Q s M T J 9 J n F 1 b 3 Q 7 L C Z x d W 9 0 O 1 N l Y 3 R p b 2 4 x L 1 R h Y m x l M S 9 D a G F u Z 2 V k I F R 5 c G U u e 0 9 m Z m l j Z S A t I E N p d H k s M T N 9 J n F 1 b 3 Q 7 L C Z x d W 9 0 O 1 N l Y 3 R p b 2 4 x L 1 R h Y m x l M S 9 D a G F u Z 2 V k I F R 5 c G U u e 0 9 m Z m l j Z S A t I F N 0 Y X R l L D E 0 f S Z x d W 9 0 O y w m c X V v d D t T Z W N 0 a W 9 u M S 9 U Y W J s Z T E v Q 2 h h b m d l Z C B U e X B l L n t P Z m Z p Y 2 U g L S B D b 2 1 i a W 5 l Z C w x N X 0 m c X V v d D s s J n F 1 b 3 Q 7 U 2 V j d G l v b j E v V G F i b G U x L 0 N o Y W 5 n Z W Q g V H l w Z S 5 7 R 2 V u Z G V y L D E 2 f S Z x d W 9 0 O y w m c X V v d D t T Z W N 0 a W 9 u M S 9 U Y W J s Z T E v Q 2 h h b m d l Z C B U e X B l L n t S Y W N l L D E 3 f S Z x d W 9 0 O y w m c X V v d D t T Z W N 0 a W 9 u M S 9 U Y W J s Z T E v Q 2 h h b m d l Z C B U e X B l L n t W Z X R l c m F u I F N 0 Y X R 1 c y w x O H 0 m c X V v d D s s J n F 1 b 3 Q 7 U 2 V j d G l v b j E v V G F i b G U x L 0 N o Y W 5 n Z W Q g V H l w Z S 5 7 R G l z Y W J p b G l 0 e S B T d G F 0 d X M s M T l 9 J n F 1 b 3 Q 7 L C Z x d W 9 0 O 1 N l Y 3 R p b 2 4 x L 1 R h Y m x l M S 9 D a G F u Z 2 V k I F R 5 c G U u e 0 F n Z S w y M H 0 m c X V v d D s s J n F 1 b 3 Q 7 U 2 V j d G l v b j E v V G F i b G U x L 0 N o Y W 5 n Z W Q g V H l w Z S 5 7 V G V u d X J l L D I x f S Z x d W 9 0 O y w m c X V v d D t T Z W N 0 a W 9 u M S 9 U Y W J s Z T E v Q 2 h h b m d l Z C B U e X B l L n t M b 3 c s M j J 9 J n F 1 b 3 Q 7 L C Z x d W 9 0 O 1 N l Y 3 R p b 2 4 x L 1 R h Y m x l M S 9 D a G F u Z 2 V k I F R 5 c G U u e 0 1 p Z C w y M 3 0 m c X V v d D s s J n F 1 b 3 Q 7 U 2 V j d G l v b j E v V G F i b G U x L 0 N o Y W 5 n Z W Q g V H l w Z S 5 7 S G l n a C w y N H 0 m c X V v d D s s J n F 1 b 3 Q 7 U 2 V j d G l v b j E v V G F i b G U x L 0 N o Y W 5 n Z W Q g V H l w Z S 5 7 Q 2 9 t c G E g U m F 0 a W 8 s M j V 9 J n F 1 b 3 Q 7 L C Z x d W 9 0 O 1 N l Y 3 R p b 2 4 x L 1 R h Y m x l M S 9 D a G F u Z 2 V k I F R 5 c G U u e 0 5 l d y B T Y W x h c n k s M j Z 9 J n F 1 b 3 Q 7 L C Z x d W 9 0 O 1 N l Y 3 R p b 2 4 x L 1 R h Y m x l M S 9 D a G F u Z 2 V k I F R 5 c G U u e 0 5 l d y B I b 3 V y b H k g U m F 0 Z S w y N 3 0 m c X V v d D s s J n F 1 b 3 Q 7 U 2 V j d G l v b j E v V G F i b G U x L 0 N o Y W 5 n Z W Q g V H l w Z S 5 7 T m V 3 I E N v b X B h I F J h d G l v L D I 4 f S Z x d W 9 0 O y w m c X V v d D t T Z W N 0 a W 9 u M S 9 U Y W J s Z T E v Q 2 h h b m d l Z C B U e X B l L n t D d X N 0 b 2 0 g U 2 x p Y 2 V y I C M x L D I 5 f S Z x d W 9 0 O y w m c X V v d D t T Z W N 0 a W 9 u M S 9 U Y W J s Z T E v Q 2 h h b m d l Z C B U e X B l L n t D d X N 0 b 2 0 g U 2 x p Y 2 V y I C M y L D M w f S Z x d W 9 0 O y w m c X V v d D t T Z W N 0 a W 9 u M S 9 U Y W J s Z T E v Q 2 h h b m d l Z C B U e X B l L n t D d X N 0 b 2 0 g U 2 x p Y 2 V y I C M z L D M x f S Z x d W 9 0 O y w m c X V v d D t T Z W N 0 a W 9 u M S 9 U Y W J s Z T E v Q 2 h h b m d l Z C B U e X B l L n t D d X N 0 b 2 0 g U 2 x p Y 2 V y I C M 0 L D M y f S Z x d W 9 0 O y w m c X V v d D t T Z W N 0 a W 9 u M S 9 U Y W J s Z T E v Q 2 h h b m d l Z C B U e X B l L n t D d X N 0 b 2 0 g U 2 x p Y 2 V y I C M 1 L D M z f S Z x d W 9 0 O 1 0 s J n F 1 b 3 Q 7 U m V s Y X R p b 2 5 z a G l w S W 5 m b y Z x d W 9 0 O z p b X X 0 i I C 8 + P C 9 T d G F i b G V F b n R y a W V z P j w v S X R l b T 4 8 S X R l b T 4 8 S X R l b U x v Y 2 F 0 a W 9 u P j x J d G V t V H l w Z T 5 G b 3 J t d W x h P C 9 J d G V t V H l w Z T 4 8 S X R l b V B h d G g + U 2 V j d G l v b j E v V G F i b G U x L 1 N v d X J j Z T w v S X R l b V B h d G g + P C 9 J d G V t T G 9 j Y X R p b 2 4 + P F N 0 Y W J s Z U V u d H J p Z X M g L z 4 8 L 0 l 0 Z W 0 + P E l 0 Z W 0 + P E l 0 Z W 1 M b 2 N h d G l v b j 4 8 S X R l b V R 5 c G U + R m 9 y b X V s Y T w v S X R l b V R 5 c G U + P E l 0 Z W 1 Q Y X R o P l N l Y 3 R p b 2 4 x L 1 R h Y m x l M S 9 D a G F u Z 2 V k J T I w V H l w Z T w v S X R l b V B h d G g + P C 9 J d G V t T G 9 j Y X R p b 2 4 + P F N 0 Y W J s Z U V u d H J p Z X M g L z 4 8 L 0 l 0 Z W 0 + P E l 0 Z W 0 + P E l 0 Z W 1 M b 2 N h d G l v b j 4 8 S X R l b V R 5 c G U + R m 9 y b X V s Y T w v S X R l b V R 5 c G U + P E l 0 Z W 1 Q Y X R o P l N l Y 3 R p b 2 4 x L 1 R h Y m x l M S 9 S Z W 1 v d m V k J T I w Q m x h b m s l M j B S b 3 d z P C 9 J d G V t U G F 0 a D 4 8 L 0 l 0 Z W 1 M b 2 N h d G l v b j 4 8 U 3 R h Y m x l R W 5 0 c m l l c y A v P j w v S X R l b T 4 8 S X R l b T 4 8 S X R l b U x v Y 2 F 0 a W 9 u P j x J d G V t V H l w Z T 5 G b 3 J t d W x h P C 9 J d G V t V H l w Z T 4 8 S X R l b V B h d G g + U 2 V j d G l v b j E v V G F i b G U x L 0 Z p b H R l c m V k J T I w U m 9 3 c z w v S X R l b V B h d G g + P C 9 J d G V t T G 9 j Y X R p b 2 4 + P F N 0 Y W J s Z U V u d H J p Z X M g L z 4 8 L 0 l 0 Z W 0 + P C 9 J d G V t c z 4 8 L 0 x v Y 2 F s U G F j a 2 F n Z U 1 l d G F k Y X R h R m l s Z T 4 W A A A A U E s F B g A A A A A A A A A A A A A A A A A A A A A A A N o A A A A B A A A A 0 I y d 3 w E V 0 R G M e g D A T 8 K X 6 w E A A A D Z U u 8 j M B c a Q Y r m y + e Y h V m W A A A A A A I A A A A A A A N m A A D A A A A A E A A A A D V n k 8 f k L 3 / o 5 W 6 Z g 8 o + w D s A A A A A B I A A A K A A A A A Q A A A A T J 1 Q G + 2 V 8 p d i M H i 0 q T j d P l A A A A C g D 1 k P S C v p r n N y K t u 1 M Z z s o h H u j B w I k z C f P q r 2 4 a d b O w p 1 X H w n + q G Q K K 3 n R C E 0 C P g v s 6 s b E 6 P l b w n t Q c g G i t Q K x n 5 s Y / O 2 / 1 j 7 H 1 o J H v v F d B Q A A A B H s I Q X R / v K O L K I w I M 3 s D w N l l W A R A = = < / D a t a M a s h u p > 
</file>

<file path=customXml/item8.xml>��< ? x m l   v e r s i o n = " 1 . 0 "   e n c o d i n g = " U T F - 1 6 " ? > < G e m i n i   x m l n s = " h t t p : / / g e m i n i / p i v o t c u s t o m i z a t i o n / S h o w I m p l i c i t M e a s u r e s " > < C u s t o m C o n t e n t > < ! [ C D A T A [ F a l s e ] ] > < / C u s t o m C o n t e n t > < / G e m i n i > 
</file>

<file path=customXml/item9.xml>��< ? x m l   v e r s i o n = " 1 . 0 "   e n c o d i n g = " U T F - 1 6 " ? > < G e m i n i   x m l n s = " h t t p : / / g e m i n i / p i v o t c u s t o m i z a t i o n / S a n d b o x N o n E m p t y " > < C u s t o m C o n t e n t > < ! [ C D A T A [ 1 ] ] > < / C u s t o m C o n t e n t > < / G e m i n i > 
</file>

<file path=customXml/itemProps1.xml><?xml version="1.0" encoding="utf-8"?>
<ds:datastoreItem xmlns:ds="http://schemas.openxmlformats.org/officeDocument/2006/customXml" ds:itemID="{7295D289-1970-4722-B14B-651F31F9BCA0}">
  <ds:schemaRefs/>
</ds:datastoreItem>
</file>

<file path=customXml/itemProps10.xml><?xml version="1.0" encoding="utf-8"?>
<ds:datastoreItem xmlns:ds="http://schemas.openxmlformats.org/officeDocument/2006/customXml" ds:itemID="{416658ED-E3E7-4303-8EA6-55AEA26B78D7}">
  <ds:schemaRefs/>
</ds:datastoreItem>
</file>

<file path=customXml/itemProps11.xml><?xml version="1.0" encoding="utf-8"?>
<ds:datastoreItem xmlns:ds="http://schemas.openxmlformats.org/officeDocument/2006/customXml" ds:itemID="{DED5FABA-C180-4AE9-9748-A24B210071FE}">
  <ds:schemaRefs/>
</ds:datastoreItem>
</file>

<file path=customXml/itemProps12.xml><?xml version="1.0" encoding="utf-8"?>
<ds:datastoreItem xmlns:ds="http://schemas.openxmlformats.org/officeDocument/2006/customXml" ds:itemID="{50F929BB-351C-42CE-89EE-489FBD78890C}">
  <ds:schemaRefs/>
</ds:datastoreItem>
</file>

<file path=customXml/itemProps13.xml><?xml version="1.0" encoding="utf-8"?>
<ds:datastoreItem xmlns:ds="http://schemas.openxmlformats.org/officeDocument/2006/customXml" ds:itemID="{FF361F8C-A3F5-4CA8-88AE-3C2E261276CB}">
  <ds:schemaRefs/>
</ds:datastoreItem>
</file>

<file path=customXml/itemProps14.xml><?xml version="1.0" encoding="utf-8"?>
<ds:datastoreItem xmlns:ds="http://schemas.openxmlformats.org/officeDocument/2006/customXml" ds:itemID="{2728F588-97DA-4E7D-B2EB-64595A598A08}">
  <ds:schemaRefs/>
</ds:datastoreItem>
</file>

<file path=customXml/itemProps15.xml><?xml version="1.0" encoding="utf-8"?>
<ds:datastoreItem xmlns:ds="http://schemas.openxmlformats.org/officeDocument/2006/customXml" ds:itemID="{90FD9D31-155C-45EB-99BE-94B848B11A00}">
  <ds:schemaRefs/>
</ds:datastoreItem>
</file>

<file path=customXml/itemProps16.xml><?xml version="1.0" encoding="utf-8"?>
<ds:datastoreItem xmlns:ds="http://schemas.openxmlformats.org/officeDocument/2006/customXml" ds:itemID="{07E3F23C-F765-4245-9BF2-4DDCED6FCB2C}">
  <ds:schemaRefs/>
</ds:datastoreItem>
</file>

<file path=customXml/itemProps17.xml><?xml version="1.0" encoding="utf-8"?>
<ds:datastoreItem xmlns:ds="http://schemas.openxmlformats.org/officeDocument/2006/customXml" ds:itemID="{9131E367-C54F-4803-BC81-6CDC374E7629}">
  <ds:schemaRefs/>
</ds:datastoreItem>
</file>

<file path=customXml/itemProps18.xml><?xml version="1.0" encoding="utf-8"?>
<ds:datastoreItem xmlns:ds="http://schemas.openxmlformats.org/officeDocument/2006/customXml" ds:itemID="{718E56B1-FDE1-4E09-B5A7-8831B1B8FFAC}">
  <ds:schemaRefs/>
</ds:datastoreItem>
</file>

<file path=customXml/itemProps19.xml><?xml version="1.0" encoding="utf-8"?>
<ds:datastoreItem xmlns:ds="http://schemas.openxmlformats.org/officeDocument/2006/customXml" ds:itemID="{196BBCFA-D0A0-4780-B41F-5E12A8E11318}">
  <ds:schemaRefs/>
</ds:datastoreItem>
</file>

<file path=customXml/itemProps2.xml><?xml version="1.0" encoding="utf-8"?>
<ds:datastoreItem xmlns:ds="http://schemas.openxmlformats.org/officeDocument/2006/customXml" ds:itemID="{E63F9FFC-67D9-4AA8-B228-782D89B402F7}">
  <ds:schemaRefs/>
</ds:datastoreItem>
</file>

<file path=customXml/itemProps20.xml><?xml version="1.0" encoding="utf-8"?>
<ds:datastoreItem xmlns:ds="http://schemas.openxmlformats.org/officeDocument/2006/customXml" ds:itemID="{231401E8-DA05-4005-8A16-21E1C1E5AF11}">
  <ds:schemaRefs/>
</ds:datastoreItem>
</file>

<file path=customXml/itemProps3.xml><?xml version="1.0" encoding="utf-8"?>
<ds:datastoreItem xmlns:ds="http://schemas.openxmlformats.org/officeDocument/2006/customXml" ds:itemID="{FAE2D945-D8AA-441E-8FF0-9577105CF750}">
  <ds:schemaRefs/>
</ds:datastoreItem>
</file>

<file path=customXml/itemProps4.xml><?xml version="1.0" encoding="utf-8"?>
<ds:datastoreItem xmlns:ds="http://schemas.openxmlformats.org/officeDocument/2006/customXml" ds:itemID="{23CEC004-0A5A-4425-B0D2-95913698DD7A}">
  <ds:schemaRefs/>
</ds:datastoreItem>
</file>

<file path=customXml/itemProps5.xml><?xml version="1.0" encoding="utf-8"?>
<ds:datastoreItem xmlns:ds="http://schemas.openxmlformats.org/officeDocument/2006/customXml" ds:itemID="{4B99CB62-21CA-4DE0-B211-33BFA1B31230}">
  <ds:schemaRefs/>
</ds:datastoreItem>
</file>

<file path=customXml/itemProps6.xml><?xml version="1.0" encoding="utf-8"?>
<ds:datastoreItem xmlns:ds="http://schemas.openxmlformats.org/officeDocument/2006/customXml" ds:itemID="{52BC14D1-FA4B-4458-96B3-A3F8023DB896}">
  <ds:schemaRefs/>
</ds:datastoreItem>
</file>

<file path=customXml/itemProps7.xml><?xml version="1.0" encoding="utf-8"?>
<ds:datastoreItem xmlns:ds="http://schemas.openxmlformats.org/officeDocument/2006/customXml" ds:itemID="{8DB11D4B-CE4F-4C94-8D15-DB7B3E82B89C}">
  <ds:schemaRefs>
    <ds:schemaRef ds:uri="http://schemas.microsoft.com/DataMashup"/>
  </ds:schemaRefs>
</ds:datastoreItem>
</file>

<file path=customXml/itemProps8.xml><?xml version="1.0" encoding="utf-8"?>
<ds:datastoreItem xmlns:ds="http://schemas.openxmlformats.org/officeDocument/2006/customXml" ds:itemID="{F0F13FE4-E62C-4EE3-9599-165D88E57EFD}">
  <ds:schemaRefs/>
</ds:datastoreItem>
</file>

<file path=customXml/itemProps9.xml><?xml version="1.0" encoding="utf-8"?>
<ds:datastoreItem xmlns:ds="http://schemas.openxmlformats.org/officeDocument/2006/customXml" ds:itemID="{FBDD025B-C3E2-4205-AD26-D03A1074027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Title</vt:lpstr>
      <vt:lpstr>Definitions</vt:lpstr>
      <vt:lpstr>Overview and Instructions</vt:lpstr>
      <vt:lpstr>Data Sheet</vt:lpstr>
      <vt:lpstr>Analysis</vt:lpstr>
      <vt:lpstr>Store Charts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Aube, Timothy P.</dc:creator>
  <cp:lastModifiedBy>Frank</cp:lastModifiedBy>
  <dcterms:created xsi:type="dcterms:W3CDTF">2020-12-10T01:39:04Z</dcterms:created>
  <dcterms:modified xsi:type="dcterms:W3CDTF">2021-06-07T02:43:22Z</dcterms:modified>
</cp:coreProperties>
</file>